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Webinar Income Reports\"/>
    </mc:Choice>
  </mc:AlternateContent>
  <xr:revisionPtr revIDLastSave="0" documentId="13_ncr:1_{5576F3C0-BD2C-45B9-8C05-A632BFA3871D}" xr6:coauthVersionLast="47" xr6:coauthVersionMax="47" xr10:uidLastSave="{00000000-0000-0000-0000-000000000000}"/>
  <bookViews>
    <workbookView xWindow="-120" yWindow="-120" windowWidth="29040" windowHeight="15720" firstSheet="10" activeTab="10" xr2:uid="{00000000-000D-0000-FFFF-FFFF00000000}"/>
  </bookViews>
  <sheets>
    <sheet name="2014" sheetId="1" r:id="rId1"/>
    <sheet name="2015" sheetId="2" r:id="rId2"/>
    <sheet name="2016" sheetId="4" r:id="rId3"/>
    <sheet name="2017" sheetId="3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5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9" i="11" l="1"/>
  <c r="Y99" i="11"/>
  <c r="X99" i="11"/>
  <c r="W99" i="11"/>
  <c r="Z97" i="11"/>
  <c r="Y97" i="11"/>
  <c r="X97" i="11"/>
  <c r="W97" i="11"/>
  <c r="Z37" i="11"/>
  <c r="Z39" i="11"/>
  <c r="Y95" i="11"/>
  <c r="X95" i="11"/>
  <c r="W95" i="11"/>
  <c r="Z95" i="11"/>
  <c r="Z93" i="11"/>
  <c r="Y93" i="11"/>
  <c r="X93" i="11"/>
  <c r="W93" i="11"/>
  <c r="Z91" i="11"/>
  <c r="Y91" i="11"/>
  <c r="X91" i="11"/>
  <c r="W91" i="11"/>
  <c r="Z89" i="11"/>
  <c r="Y89" i="11"/>
  <c r="X89" i="11"/>
  <c r="W89" i="11"/>
  <c r="Z87" i="11"/>
  <c r="Y87" i="11"/>
  <c r="X87" i="11"/>
  <c r="W87" i="11"/>
  <c r="Z85" i="11"/>
  <c r="X85" i="11"/>
  <c r="W85" i="11"/>
  <c r="Y85" i="11"/>
  <c r="Z83" i="11"/>
  <c r="Y83" i="11"/>
  <c r="X83" i="11"/>
  <c r="W83" i="11"/>
  <c r="Z81" i="11"/>
  <c r="Y81" i="11"/>
  <c r="X81" i="11"/>
  <c r="W81" i="11"/>
  <c r="Z79" i="11"/>
  <c r="Y79" i="11"/>
  <c r="X79" i="11"/>
  <c r="W79" i="11"/>
  <c r="Z77" i="11"/>
  <c r="Y77" i="11"/>
  <c r="X77" i="11"/>
  <c r="W77" i="11"/>
  <c r="Z75" i="11"/>
  <c r="Y75" i="11"/>
  <c r="X75" i="11"/>
  <c r="W75" i="11"/>
  <c r="Z73" i="11"/>
  <c r="Y73" i="11"/>
  <c r="X73" i="11"/>
  <c r="W73" i="11"/>
  <c r="Z71" i="11"/>
  <c r="Z100" i="11" s="1"/>
  <c r="Y71" i="11"/>
  <c r="X71" i="11"/>
  <c r="W71" i="11"/>
  <c r="Z69" i="11"/>
  <c r="Y69" i="11"/>
  <c r="X69" i="11"/>
  <c r="W69" i="11"/>
  <c r="Z67" i="11"/>
  <c r="Y67" i="11"/>
  <c r="X67" i="11"/>
  <c r="W67" i="11"/>
  <c r="Z65" i="11"/>
  <c r="Y65" i="11"/>
  <c r="X65" i="11"/>
  <c r="W65" i="11"/>
  <c r="Z63" i="11"/>
  <c r="Y63" i="11"/>
  <c r="X63" i="11"/>
  <c r="W63" i="11"/>
  <c r="Z61" i="11"/>
  <c r="Y61" i="11"/>
  <c r="X61" i="11"/>
  <c r="W61" i="11"/>
  <c r="Z59" i="11"/>
  <c r="Y59" i="11"/>
  <c r="X59" i="11"/>
  <c r="W59" i="11"/>
  <c r="Z57" i="11"/>
  <c r="Y57" i="11"/>
  <c r="X57" i="11"/>
  <c r="W57" i="11"/>
  <c r="Z55" i="11"/>
  <c r="Y55" i="11"/>
  <c r="X55" i="11"/>
  <c r="W55" i="11"/>
  <c r="Z53" i="11"/>
  <c r="Y53" i="11"/>
  <c r="X53" i="11"/>
  <c r="W53" i="11"/>
  <c r="Z51" i="11"/>
  <c r="Y51" i="11"/>
  <c r="X51" i="11"/>
  <c r="W51" i="11"/>
  <c r="Z49" i="11"/>
  <c r="Y49" i="11"/>
  <c r="X49" i="11"/>
  <c r="W49" i="11"/>
  <c r="Z47" i="11"/>
  <c r="Y47" i="11"/>
  <c r="X47" i="11"/>
  <c r="W47" i="11"/>
  <c r="Z45" i="11"/>
  <c r="Y45" i="11"/>
  <c r="X45" i="11"/>
  <c r="W45" i="11"/>
  <c r="Z43" i="11"/>
  <c r="Y43" i="11"/>
  <c r="X43" i="11"/>
  <c r="W43" i="11"/>
  <c r="Z41" i="11"/>
  <c r="Y41" i="11"/>
  <c r="X41" i="11"/>
  <c r="W41" i="11"/>
  <c r="Y39" i="11"/>
  <c r="X39" i="11"/>
  <c r="W39" i="11"/>
  <c r="Y37" i="11"/>
  <c r="X37" i="11"/>
  <c r="W37" i="11"/>
  <c r="Z35" i="11"/>
  <c r="Y35" i="11"/>
  <c r="X35" i="11"/>
  <c r="W35" i="11"/>
  <c r="Z33" i="11"/>
  <c r="Y33" i="11"/>
  <c r="X33" i="11"/>
  <c r="W33" i="11"/>
  <c r="Z31" i="11"/>
  <c r="Y31" i="11"/>
  <c r="X31" i="11"/>
  <c r="W31" i="11"/>
  <c r="Z29" i="11"/>
  <c r="Y29" i="11"/>
  <c r="X29" i="11"/>
  <c r="W29" i="11"/>
  <c r="Z27" i="11"/>
  <c r="Y27" i="11"/>
  <c r="X27" i="11"/>
  <c r="W27" i="11"/>
  <c r="Z25" i="11"/>
  <c r="Y25" i="11"/>
  <c r="X25" i="11"/>
  <c r="W25" i="11"/>
  <c r="Z23" i="11"/>
  <c r="Y23" i="11"/>
  <c r="X23" i="11"/>
  <c r="W23" i="11"/>
  <c r="Z21" i="11"/>
  <c r="Y21" i="11"/>
  <c r="X21" i="11"/>
  <c r="W21" i="11"/>
  <c r="Z19" i="11"/>
  <c r="Y19" i="11"/>
  <c r="X19" i="11"/>
  <c r="W19" i="11"/>
  <c r="Z17" i="11"/>
  <c r="Y17" i="11"/>
  <c r="X17" i="11"/>
  <c r="W17" i="11"/>
  <c r="Z15" i="11"/>
  <c r="Y15" i="11"/>
  <c r="X15" i="11"/>
  <c r="W15" i="11"/>
  <c r="Z13" i="11"/>
  <c r="Y13" i="11"/>
  <c r="X13" i="11"/>
  <c r="W13" i="11"/>
  <c r="Z11" i="11"/>
  <c r="Y11" i="11"/>
  <c r="X11" i="11"/>
  <c r="W11" i="11"/>
  <c r="Z9" i="11"/>
  <c r="Y9" i="11"/>
  <c r="X9" i="11"/>
  <c r="W9" i="11"/>
  <c r="Z7" i="11"/>
  <c r="Y7" i="11"/>
  <c r="X7" i="11"/>
  <c r="W7" i="11"/>
  <c r="Z5" i="11"/>
  <c r="Y5" i="11"/>
  <c r="X5" i="11"/>
  <c r="W5" i="11"/>
  <c r="Z3" i="11"/>
  <c r="Y3" i="11"/>
  <c r="X3" i="11"/>
  <c r="W3" i="11"/>
  <c r="Z89" i="10"/>
  <c r="Y89" i="10"/>
  <c r="X89" i="10"/>
  <c r="W89" i="10"/>
  <c r="AA89" i="10" s="1"/>
  <c r="Y87" i="10"/>
  <c r="Z87" i="10"/>
  <c r="O85" i="10"/>
  <c r="Q85" i="10"/>
  <c r="X87" i="10"/>
  <c r="W87" i="10"/>
  <c r="AA87" i="10" s="1"/>
  <c r="Z85" i="10"/>
  <c r="Y85" i="10"/>
  <c r="X85" i="10"/>
  <c r="W85" i="10"/>
  <c r="AA85" i="10" s="1"/>
  <c r="Z83" i="9"/>
  <c r="X83" i="9"/>
  <c r="W83" i="9"/>
  <c r="O83" i="9"/>
  <c r="Y83" i="9" s="1"/>
  <c r="Z81" i="9"/>
  <c r="Y81" i="9"/>
  <c r="W81" i="9"/>
  <c r="L81" i="9"/>
  <c r="J81" i="9"/>
  <c r="X81" i="9" s="1"/>
  <c r="Z79" i="9"/>
  <c r="Y79" i="9"/>
  <c r="X79" i="9"/>
  <c r="W79" i="9"/>
  <c r="AA79" i="9" s="1"/>
  <c r="Z77" i="9"/>
  <c r="Y77" i="9"/>
  <c r="X77" i="9"/>
  <c r="W77" i="9"/>
  <c r="AA77" i="9" s="1"/>
  <c r="Z75" i="9"/>
  <c r="Y75" i="9"/>
  <c r="X75" i="9"/>
  <c r="W75" i="9"/>
  <c r="AA75" i="9" s="1"/>
  <c r="Z73" i="9"/>
  <c r="Y73" i="9"/>
  <c r="X73" i="9"/>
  <c r="W73" i="9"/>
  <c r="AA73" i="9" s="1"/>
  <c r="Z71" i="9"/>
  <c r="Y71" i="9"/>
  <c r="X71" i="9"/>
  <c r="W71" i="9"/>
  <c r="AA71" i="9" s="1"/>
  <c r="Z69" i="9"/>
  <c r="Y69" i="9"/>
  <c r="X69" i="9"/>
  <c r="W69" i="9"/>
  <c r="AA69" i="9" s="1"/>
  <c r="Z67" i="9"/>
  <c r="Y67" i="9"/>
  <c r="X67" i="9"/>
  <c r="W67" i="9"/>
  <c r="AA67" i="9" s="1"/>
  <c r="Z65" i="9"/>
  <c r="Y65" i="9"/>
  <c r="X65" i="9"/>
  <c r="W65" i="9"/>
  <c r="AA65" i="9" s="1"/>
  <c r="Z63" i="9"/>
  <c r="Y63" i="9"/>
  <c r="X63" i="9"/>
  <c r="W63" i="9"/>
  <c r="AA63" i="9" s="1"/>
  <c r="Z61" i="9"/>
  <c r="Y61" i="9"/>
  <c r="X61" i="9"/>
  <c r="W61" i="9"/>
  <c r="AA61" i="9" s="1"/>
  <c r="Z59" i="9"/>
  <c r="Y59" i="9"/>
  <c r="X59" i="9"/>
  <c r="W59" i="9"/>
  <c r="AA59" i="9" s="1"/>
  <c r="Z57" i="9"/>
  <c r="Y57" i="9"/>
  <c r="X57" i="9"/>
  <c r="W57" i="9"/>
  <c r="AA57" i="9" s="1"/>
  <c r="Z55" i="9"/>
  <c r="Y55" i="9"/>
  <c r="X55" i="9"/>
  <c r="W55" i="9"/>
  <c r="AA55" i="9" s="1"/>
  <c r="Z53" i="9"/>
  <c r="Y53" i="9"/>
  <c r="X53" i="9"/>
  <c r="W53" i="9"/>
  <c r="AA53" i="9" s="1"/>
  <c r="Z51" i="9"/>
  <c r="Y51" i="9"/>
  <c r="X51" i="9"/>
  <c r="W51" i="9"/>
  <c r="AA51" i="9" s="1"/>
  <c r="Z49" i="9"/>
  <c r="Y49" i="9"/>
  <c r="X49" i="9"/>
  <c r="W49" i="9"/>
  <c r="AA49" i="9" s="1"/>
  <c r="Z47" i="9"/>
  <c r="Y47" i="9"/>
  <c r="X47" i="9"/>
  <c r="W47" i="9"/>
  <c r="AA47" i="9" s="1"/>
  <c r="Z45" i="9"/>
  <c r="Y45" i="9"/>
  <c r="X45" i="9"/>
  <c r="W45" i="9"/>
  <c r="AA45" i="9" s="1"/>
  <c r="Z43" i="9"/>
  <c r="Y43" i="9"/>
  <c r="X43" i="9"/>
  <c r="W43" i="9"/>
  <c r="AA43" i="9" s="1"/>
  <c r="Z41" i="9"/>
  <c r="Y41" i="9"/>
  <c r="X41" i="9"/>
  <c r="W41" i="9"/>
  <c r="AA41" i="9" s="1"/>
  <c r="Z39" i="9"/>
  <c r="Y39" i="9"/>
  <c r="X39" i="9"/>
  <c r="W39" i="9"/>
  <c r="AA39" i="9" s="1"/>
  <c r="Z37" i="9"/>
  <c r="Y37" i="9"/>
  <c r="X37" i="9"/>
  <c r="W37" i="9"/>
  <c r="AA37" i="9" s="1"/>
  <c r="Z35" i="9"/>
  <c r="Y35" i="9"/>
  <c r="X35" i="9"/>
  <c r="W35" i="9"/>
  <c r="AA35" i="9" s="1"/>
  <c r="Z33" i="9"/>
  <c r="Y33" i="9"/>
  <c r="X33" i="9"/>
  <c r="W33" i="9"/>
  <c r="AA33" i="9" s="1"/>
  <c r="Z31" i="9"/>
  <c r="Y31" i="9"/>
  <c r="X31" i="9"/>
  <c r="W31" i="9"/>
  <c r="AA31" i="9" s="1"/>
  <c r="Z29" i="9"/>
  <c r="Y29" i="9"/>
  <c r="X29" i="9"/>
  <c r="W29" i="9"/>
  <c r="AA29" i="9" s="1"/>
  <c r="Z27" i="9"/>
  <c r="Y27" i="9"/>
  <c r="X27" i="9"/>
  <c r="W27" i="9"/>
  <c r="AA27" i="9" s="1"/>
  <c r="Z25" i="9"/>
  <c r="Y25" i="9"/>
  <c r="X25" i="9"/>
  <c r="W25" i="9"/>
  <c r="AA25" i="9" s="1"/>
  <c r="Z23" i="9"/>
  <c r="Y23" i="9"/>
  <c r="X23" i="9"/>
  <c r="W23" i="9"/>
  <c r="AA23" i="9" s="1"/>
  <c r="Z21" i="9"/>
  <c r="Y21" i="9"/>
  <c r="X21" i="9"/>
  <c r="W21" i="9"/>
  <c r="AA21" i="9" s="1"/>
  <c r="Z19" i="9"/>
  <c r="Y19" i="9"/>
  <c r="X19" i="9"/>
  <c r="W19" i="9"/>
  <c r="AA19" i="9" s="1"/>
  <c r="Z17" i="9"/>
  <c r="Y17" i="9"/>
  <c r="X17" i="9"/>
  <c r="W17" i="9"/>
  <c r="AA17" i="9" s="1"/>
  <c r="Z15" i="9"/>
  <c r="Y15" i="9"/>
  <c r="X15" i="9"/>
  <c r="W15" i="9"/>
  <c r="AA15" i="9" s="1"/>
  <c r="Z13" i="9"/>
  <c r="Y13" i="9"/>
  <c r="X13" i="9"/>
  <c r="W13" i="9"/>
  <c r="AA13" i="9" s="1"/>
  <c r="Z11" i="9"/>
  <c r="Y11" i="9"/>
  <c r="X11" i="9"/>
  <c r="W11" i="9"/>
  <c r="AA11" i="9" s="1"/>
  <c r="Z9" i="9"/>
  <c r="Z84" i="9" s="1"/>
  <c r="Y9" i="9"/>
  <c r="X9" i="9"/>
  <c r="W9" i="9"/>
  <c r="AA9" i="9" s="1"/>
  <c r="Z7" i="9"/>
  <c r="Y7" i="9"/>
  <c r="X7" i="9"/>
  <c r="W7" i="9"/>
  <c r="AA7" i="9" s="1"/>
  <c r="Z5" i="9"/>
  <c r="Y5" i="9"/>
  <c r="X5" i="9"/>
  <c r="W5" i="9"/>
  <c r="AA5" i="9" s="1"/>
  <c r="Z3" i="9"/>
  <c r="Y3" i="9"/>
  <c r="Y84" i="9" s="1"/>
  <c r="X3" i="9"/>
  <c r="X84" i="9" s="1"/>
  <c r="W3" i="9"/>
  <c r="Z83" i="10"/>
  <c r="Y83" i="10"/>
  <c r="X83" i="10"/>
  <c r="W83" i="10"/>
  <c r="AA83" i="10" s="1"/>
  <c r="Z81" i="10"/>
  <c r="Y81" i="10"/>
  <c r="X81" i="10"/>
  <c r="W81" i="10"/>
  <c r="AA81" i="10" s="1"/>
  <c r="Z79" i="10"/>
  <c r="Y79" i="10"/>
  <c r="X79" i="10"/>
  <c r="W79" i="10"/>
  <c r="AA79" i="10" s="1"/>
  <c r="Z77" i="10"/>
  <c r="Y77" i="10"/>
  <c r="X77" i="10"/>
  <c r="W77" i="10"/>
  <c r="AA77" i="10" s="1"/>
  <c r="Z75" i="10"/>
  <c r="Y75" i="10"/>
  <c r="X75" i="10"/>
  <c r="W75" i="10"/>
  <c r="AA75" i="10" s="1"/>
  <c r="Z73" i="10"/>
  <c r="Y73" i="10"/>
  <c r="X73" i="10"/>
  <c r="W73" i="10"/>
  <c r="AA73" i="10" s="1"/>
  <c r="Z71" i="10"/>
  <c r="Y71" i="10"/>
  <c r="X71" i="10"/>
  <c r="W71" i="10"/>
  <c r="AA71" i="10" s="1"/>
  <c r="Z69" i="10"/>
  <c r="Y69" i="10"/>
  <c r="X69" i="10"/>
  <c r="W69" i="10"/>
  <c r="AA69" i="10" s="1"/>
  <c r="Z67" i="10"/>
  <c r="Y67" i="10"/>
  <c r="X67" i="10"/>
  <c r="W67" i="10"/>
  <c r="AA67" i="10" s="1"/>
  <c r="Z65" i="10"/>
  <c r="Y65" i="10"/>
  <c r="X65" i="10"/>
  <c r="W65" i="10"/>
  <c r="AA65" i="10" s="1"/>
  <c r="Z63" i="10"/>
  <c r="Y63" i="10"/>
  <c r="X63" i="10"/>
  <c r="W63" i="10"/>
  <c r="AA63" i="10" s="1"/>
  <c r="Z61" i="10"/>
  <c r="Y61" i="10"/>
  <c r="X61" i="10"/>
  <c r="W61" i="10"/>
  <c r="AA61" i="10" s="1"/>
  <c r="Z59" i="10"/>
  <c r="Y59" i="10"/>
  <c r="X59" i="10"/>
  <c r="W59" i="10"/>
  <c r="AA59" i="10" s="1"/>
  <c r="Z57" i="10"/>
  <c r="Y57" i="10"/>
  <c r="X57" i="10"/>
  <c r="W57" i="10"/>
  <c r="AA57" i="10" s="1"/>
  <c r="Z55" i="10"/>
  <c r="Y55" i="10"/>
  <c r="X55" i="10"/>
  <c r="W55" i="10"/>
  <c r="AA55" i="10" s="1"/>
  <c r="Z53" i="10"/>
  <c r="Y53" i="10"/>
  <c r="X53" i="10"/>
  <c r="W53" i="10"/>
  <c r="AA53" i="10" s="1"/>
  <c r="Z51" i="10"/>
  <c r="Y51" i="10"/>
  <c r="X51" i="10"/>
  <c r="W51" i="10"/>
  <c r="AA51" i="10" s="1"/>
  <c r="Z49" i="10"/>
  <c r="Y49" i="10"/>
  <c r="X49" i="10"/>
  <c r="W49" i="10"/>
  <c r="AA49" i="10" s="1"/>
  <c r="Z47" i="10"/>
  <c r="Y47" i="10"/>
  <c r="X47" i="10"/>
  <c r="W47" i="10"/>
  <c r="AA47" i="10" s="1"/>
  <c r="Z45" i="10"/>
  <c r="Y45" i="10"/>
  <c r="X45" i="10"/>
  <c r="W45" i="10"/>
  <c r="AA45" i="10" s="1"/>
  <c r="Z43" i="10"/>
  <c r="Y43" i="10"/>
  <c r="X43" i="10"/>
  <c r="W43" i="10"/>
  <c r="AA43" i="10" s="1"/>
  <c r="Z41" i="10"/>
  <c r="Y41" i="10"/>
  <c r="X41" i="10"/>
  <c r="W41" i="10"/>
  <c r="AA41" i="10" s="1"/>
  <c r="Z39" i="10"/>
  <c r="Y39" i="10"/>
  <c r="X39" i="10"/>
  <c r="W39" i="10"/>
  <c r="AA39" i="10" s="1"/>
  <c r="Z37" i="10"/>
  <c r="Y37" i="10"/>
  <c r="X37" i="10"/>
  <c r="W37" i="10"/>
  <c r="AA37" i="10" s="1"/>
  <c r="Z35" i="10"/>
  <c r="Y35" i="10"/>
  <c r="X35" i="10"/>
  <c r="W35" i="10"/>
  <c r="AA35" i="10" s="1"/>
  <c r="Z33" i="10"/>
  <c r="Y33" i="10"/>
  <c r="X33" i="10"/>
  <c r="W33" i="10"/>
  <c r="AA33" i="10" s="1"/>
  <c r="Z31" i="10"/>
  <c r="Y31" i="10"/>
  <c r="X31" i="10"/>
  <c r="W31" i="10"/>
  <c r="AA31" i="10" s="1"/>
  <c r="Z29" i="10"/>
  <c r="Y29" i="10"/>
  <c r="X29" i="10"/>
  <c r="W29" i="10"/>
  <c r="AA29" i="10" s="1"/>
  <c r="Z27" i="10"/>
  <c r="Y27" i="10"/>
  <c r="X27" i="10"/>
  <c r="W27" i="10"/>
  <c r="AA27" i="10" s="1"/>
  <c r="Z25" i="10"/>
  <c r="Y25" i="10"/>
  <c r="X25" i="10"/>
  <c r="W25" i="10"/>
  <c r="AA25" i="10" s="1"/>
  <c r="Z23" i="10"/>
  <c r="Y23" i="10"/>
  <c r="X23" i="10"/>
  <c r="W23" i="10"/>
  <c r="AA23" i="10" s="1"/>
  <c r="Z21" i="10"/>
  <c r="Y21" i="10"/>
  <c r="X21" i="10"/>
  <c r="W21" i="10"/>
  <c r="AA21" i="10" s="1"/>
  <c r="Z19" i="10"/>
  <c r="Y19" i="10"/>
  <c r="X19" i="10"/>
  <c r="W19" i="10"/>
  <c r="AA19" i="10" s="1"/>
  <c r="Z17" i="10"/>
  <c r="Y17" i="10"/>
  <c r="X17" i="10"/>
  <c r="W17" i="10"/>
  <c r="AA17" i="10" s="1"/>
  <c r="Z15" i="10"/>
  <c r="Y15" i="10"/>
  <c r="X15" i="10"/>
  <c r="W15" i="10"/>
  <c r="AA15" i="10" s="1"/>
  <c r="Z13" i="10"/>
  <c r="Y13" i="10"/>
  <c r="X13" i="10"/>
  <c r="W13" i="10"/>
  <c r="AA13" i="10" s="1"/>
  <c r="Z11" i="10"/>
  <c r="Y11" i="10"/>
  <c r="X11" i="10"/>
  <c r="W11" i="10"/>
  <c r="AA11" i="10" s="1"/>
  <c r="Z9" i="10"/>
  <c r="Y9" i="10"/>
  <c r="X9" i="10"/>
  <c r="W9" i="10"/>
  <c r="AA9" i="10" s="1"/>
  <c r="Z7" i="10"/>
  <c r="Y7" i="10"/>
  <c r="X7" i="10"/>
  <c r="W7" i="10"/>
  <c r="AA7" i="10" s="1"/>
  <c r="Z5" i="10"/>
  <c r="Y5" i="10"/>
  <c r="X5" i="10"/>
  <c r="W5" i="10"/>
  <c r="AA5" i="10" s="1"/>
  <c r="Z3" i="10"/>
  <c r="Z90" i="10" s="1"/>
  <c r="Y3" i="10"/>
  <c r="Y90" i="10" s="1"/>
  <c r="X3" i="10"/>
  <c r="X90" i="10" s="1"/>
  <c r="W3" i="10"/>
  <c r="W90" i="10" s="1"/>
  <c r="W75" i="8"/>
  <c r="X73" i="8"/>
  <c r="X75" i="8"/>
  <c r="X3" i="8"/>
  <c r="V77" i="8"/>
  <c r="T77" i="8"/>
  <c r="X65" i="8"/>
  <c r="X71" i="8"/>
  <c r="W73" i="8"/>
  <c r="W71" i="8"/>
  <c r="W69" i="8"/>
  <c r="W67" i="8"/>
  <c r="W65" i="8"/>
  <c r="W63" i="8"/>
  <c r="W61" i="8"/>
  <c r="W59" i="8"/>
  <c r="W57" i="8"/>
  <c r="W55" i="8"/>
  <c r="W53" i="8"/>
  <c r="W51" i="8"/>
  <c r="W49" i="8"/>
  <c r="W47" i="8"/>
  <c r="W43" i="8"/>
  <c r="W45" i="8"/>
  <c r="W41" i="8"/>
  <c r="W35" i="8"/>
  <c r="W33" i="8"/>
  <c r="W39" i="8"/>
  <c r="W37" i="8"/>
  <c r="W31" i="8"/>
  <c r="W29" i="8"/>
  <c r="W27" i="8"/>
  <c r="W23" i="8"/>
  <c r="W21" i="8"/>
  <c r="W19" i="8"/>
  <c r="W17" i="8"/>
  <c r="W15" i="8"/>
  <c r="W13" i="8"/>
  <c r="W11" i="8"/>
  <c r="W9" i="8"/>
  <c r="W5" i="8"/>
  <c r="W7" i="8"/>
  <c r="W3" i="8"/>
  <c r="X69" i="8"/>
  <c r="X67" i="8"/>
  <c r="X63" i="8"/>
  <c r="X59" i="8"/>
  <c r="X61" i="8"/>
  <c r="X57" i="8"/>
  <c r="X53" i="8"/>
  <c r="X55" i="8"/>
  <c r="X51" i="8"/>
  <c r="X47" i="8"/>
  <c r="X49" i="8"/>
  <c r="X45" i="8"/>
  <c r="X41" i="8"/>
  <c r="X43" i="8"/>
  <c r="X39" i="8"/>
  <c r="X33" i="8"/>
  <c r="X35" i="8"/>
  <c r="X37" i="8"/>
  <c r="X29" i="8"/>
  <c r="X31" i="8"/>
  <c r="X27" i="8"/>
  <c r="X23" i="8"/>
  <c r="X25" i="8"/>
  <c r="X21" i="8"/>
  <c r="X17" i="8"/>
  <c r="X19" i="8"/>
  <c r="X15" i="8"/>
  <c r="X13" i="8"/>
  <c r="X11" i="8"/>
  <c r="X7" i="8"/>
  <c r="X9" i="8"/>
  <c r="X5" i="8"/>
  <c r="W25" i="8"/>
  <c r="V71" i="7"/>
  <c r="V69" i="7"/>
  <c r="V67" i="7"/>
  <c r="V65" i="7"/>
  <c r="V63" i="7"/>
  <c r="V61" i="7"/>
  <c r="V59" i="7"/>
  <c r="V57" i="7"/>
  <c r="V55" i="7"/>
  <c r="V53" i="7"/>
  <c r="V51" i="7"/>
  <c r="V49" i="7"/>
  <c r="V47" i="7"/>
  <c r="V45" i="7"/>
  <c r="V43" i="7"/>
  <c r="V41" i="7"/>
  <c r="V39" i="7"/>
  <c r="V37" i="7"/>
  <c r="V35" i="7"/>
  <c r="V33" i="7"/>
  <c r="V31" i="7"/>
  <c r="V29" i="7"/>
  <c r="V27" i="7"/>
  <c r="V25" i="7"/>
  <c r="V23" i="7"/>
  <c r="V21" i="7"/>
  <c r="V19" i="7"/>
  <c r="V17" i="7"/>
  <c r="V15" i="7"/>
  <c r="V13" i="7"/>
  <c r="V11" i="7"/>
  <c r="V9" i="7"/>
  <c r="V7" i="7"/>
  <c r="V5" i="7"/>
  <c r="V3" i="7"/>
  <c r="W71" i="7"/>
  <c r="V72" i="7"/>
  <c r="W69" i="7"/>
  <c r="W67" i="7"/>
  <c r="W65" i="7"/>
  <c r="W63" i="7"/>
  <c r="W61" i="7"/>
  <c r="W59" i="7"/>
  <c r="W57" i="7"/>
  <c r="W55" i="7"/>
  <c r="W53" i="7"/>
  <c r="W51" i="7"/>
  <c r="W49" i="7"/>
  <c r="W47" i="7"/>
  <c r="W45" i="7"/>
  <c r="W43" i="7"/>
  <c r="W41" i="7"/>
  <c r="W39" i="7"/>
  <c r="W37" i="7"/>
  <c r="W35" i="7"/>
  <c r="W33" i="7"/>
  <c r="W31" i="7"/>
  <c r="W29" i="7"/>
  <c r="W27" i="7"/>
  <c r="W25" i="7"/>
  <c r="W23" i="7"/>
  <c r="W21" i="7"/>
  <c r="W19" i="7"/>
  <c r="W17" i="7"/>
  <c r="W15" i="7"/>
  <c r="W13" i="7"/>
  <c r="W11" i="7"/>
  <c r="W9" i="7"/>
  <c r="W7" i="7"/>
  <c r="W5" i="7"/>
  <c r="W3" i="7"/>
  <c r="W72" i="7"/>
  <c r="V35" i="6"/>
  <c r="V41" i="6"/>
  <c r="V27" i="6"/>
  <c r="W65" i="6"/>
  <c r="V65" i="6"/>
  <c r="V63" i="6"/>
  <c r="V61" i="6"/>
  <c r="V59" i="6"/>
  <c r="V57" i="6"/>
  <c r="V53" i="6"/>
  <c r="V51" i="6"/>
  <c r="V47" i="6"/>
  <c r="V31" i="6"/>
  <c r="W63" i="6"/>
  <c r="W61" i="6"/>
  <c r="V55" i="6"/>
  <c r="V49" i="6"/>
  <c r="V45" i="6"/>
  <c r="V43" i="6"/>
  <c r="V39" i="6"/>
  <c r="V37" i="6"/>
  <c r="V33" i="6"/>
  <c r="V29" i="6"/>
  <c r="V25" i="6"/>
  <c r="V23" i="6"/>
  <c r="V21" i="6"/>
  <c r="V19" i="6"/>
  <c r="V17" i="6"/>
  <c r="V15" i="6"/>
  <c r="V13" i="6"/>
  <c r="V11" i="6"/>
  <c r="V9" i="6"/>
  <c r="V7" i="6"/>
  <c r="V5" i="6"/>
  <c r="V3" i="6"/>
  <c r="V66" i="6" s="1"/>
  <c r="W59" i="6"/>
  <c r="W57" i="6"/>
  <c r="W55" i="6"/>
  <c r="W53" i="6"/>
  <c r="W51" i="6"/>
  <c r="W49" i="6"/>
  <c r="W47" i="6"/>
  <c r="W45" i="6"/>
  <c r="W43" i="6"/>
  <c r="W41" i="6"/>
  <c r="W39" i="6"/>
  <c r="W37" i="6"/>
  <c r="W35" i="6"/>
  <c r="W33" i="6"/>
  <c r="W31" i="6"/>
  <c r="W29" i="6"/>
  <c r="W27" i="6"/>
  <c r="W25" i="6"/>
  <c r="W23" i="6"/>
  <c r="W21" i="6"/>
  <c r="W19" i="6"/>
  <c r="W17" i="6"/>
  <c r="W15" i="6"/>
  <c r="W13" i="6"/>
  <c r="W11" i="6"/>
  <c r="W9" i="6"/>
  <c r="W7" i="6"/>
  <c r="W5" i="6"/>
  <c r="W3" i="6"/>
  <c r="W66" i="6" s="1"/>
  <c r="V5" i="5"/>
  <c r="V53" i="5"/>
  <c r="V51" i="5"/>
  <c r="V29" i="5"/>
  <c r="V27" i="5"/>
  <c r="W57" i="5"/>
  <c r="W55" i="5"/>
  <c r="W53" i="5"/>
  <c r="W51" i="5"/>
  <c r="W49" i="5"/>
  <c r="W47" i="5"/>
  <c r="W45" i="5"/>
  <c r="W43" i="5"/>
  <c r="W41" i="5"/>
  <c r="W39" i="5"/>
  <c r="W37" i="5"/>
  <c r="W35" i="5"/>
  <c r="W33" i="5"/>
  <c r="W31" i="5"/>
  <c r="W29" i="5"/>
  <c r="W27" i="5"/>
  <c r="W25" i="5"/>
  <c r="W23" i="5"/>
  <c r="W21" i="5"/>
  <c r="W19" i="5"/>
  <c r="W17" i="5"/>
  <c r="W15" i="5"/>
  <c r="W13" i="5"/>
  <c r="W11" i="5"/>
  <c r="W9" i="5"/>
  <c r="W7" i="5"/>
  <c r="W5" i="5"/>
  <c r="W3" i="5"/>
  <c r="V13" i="5"/>
  <c r="V35" i="5"/>
  <c r="V17" i="5"/>
  <c r="V47" i="5"/>
  <c r="V49" i="5"/>
  <c r="V57" i="5"/>
  <c r="V55" i="5"/>
  <c r="W58" i="5"/>
  <c r="V33" i="5"/>
  <c r="V45" i="5"/>
  <c r="V43" i="5"/>
  <c r="V37" i="5"/>
  <c r="V25" i="5"/>
  <c r="V23" i="5"/>
  <c r="V21" i="5"/>
  <c r="V11" i="5"/>
  <c r="V9" i="5"/>
  <c r="V7" i="5"/>
  <c r="V3" i="5"/>
  <c r="V58" i="5"/>
  <c r="W39" i="3"/>
  <c r="W33" i="3"/>
  <c r="W31" i="3"/>
  <c r="W25" i="3"/>
  <c r="W17" i="3"/>
  <c r="W49" i="3"/>
  <c r="W47" i="3"/>
  <c r="W45" i="3"/>
  <c r="W43" i="3"/>
  <c r="W41" i="3"/>
  <c r="W37" i="3"/>
  <c r="W35" i="3"/>
  <c r="W29" i="3"/>
  <c r="W27" i="3"/>
  <c r="W23" i="3"/>
  <c r="W21" i="3"/>
  <c r="W19" i="3"/>
  <c r="W15" i="3"/>
  <c r="W13" i="3"/>
  <c r="W11" i="3"/>
  <c r="W9" i="3"/>
  <c r="W7" i="3"/>
  <c r="V49" i="3"/>
  <c r="V47" i="3"/>
  <c r="V45" i="3"/>
  <c r="V43" i="3"/>
  <c r="V41" i="3"/>
  <c r="V39" i="3"/>
  <c r="V37" i="3"/>
  <c r="V35" i="3"/>
  <c r="V33" i="3"/>
  <c r="V31" i="3"/>
  <c r="V29" i="3"/>
  <c r="V27" i="3"/>
  <c r="V25" i="3"/>
  <c r="V23" i="3"/>
  <c r="V21" i="3"/>
  <c r="V19" i="3"/>
  <c r="V17" i="3"/>
  <c r="V15" i="3"/>
  <c r="V13" i="3"/>
  <c r="V11" i="3"/>
  <c r="V9" i="3"/>
  <c r="V7" i="3"/>
  <c r="W5" i="3"/>
  <c r="V5" i="3"/>
  <c r="W3" i="3"/>
  <c r="W50" i="3"/>
  <c r="V3" i="3"/>
  <c r="V50" i="3"/>
  <c r="AM43" i="4"/>
  <c r="AL43" i="4"/>
  <c r="AM41" i="4"/>
  <c r="AL41" i="4"/>
  <c r="AL25" i="4"/>
  <c r="AM23" i="4"/>
  <c r="AL23" i="4"/>
  <c r="AL35" i="4"/>
  <c r="AL27" i="4"/>
  <c r="AL37" i="4"/>
  <c r="AM37" i="4"/>
  <c r="AL31" i="4"/>
  <c r="AM33" i="4"/>
  <c r="AL33" i="4"/>
  <c r="AL21" i="4"/>
  <c r="AM29" i="4"/>
  <c r="AL29" i="4"/>
  <c r="AM19" i="4"/>
  <c r="AL19" i="4"/>
  <c r="AL17" i="4"/>
  <c r="AM13" i="4"/>
  <c r="AL15" i="4"/>
  <c r="AL13" i="4"/>
  <c r="AL11" i="4"/>
  <c r="AL9" i="4"/>
  <c r="AL7" i="4"/>
  <c r="AL5" i="4"/>
  <c r="AL3" i="4"/>
  <c r="AM39" i="4"/>
  <c r="AL39" i="4"/>
  <c r="AL44" i="4"/>
  <c r="AM3" i="4"/>
  <c r="AM27" i="4"/>
  <c r="AM35" i="4"/>
  <c r="V3" i="4"/>
  <c r="V5" i="4"/>
  <c r="V7" i="4"/>
  <c r="V9" i="4"/>
  <c r="V11" i="4"/>
  <c r="V13" i="4"/>
  <c r="V15" i="4"/>
  <c r="V17" i="4"/>
  <c r="V19" i="4"/>
  <c r="V21" i="4"/>
  <c r="V23" i="4"/>
  <c r="V25" i="4"/>
  <c r="V27" i="4"/>
  <c r="V29" i="4"/>
  <c r="V31" i="4"/>
  <c r="V33" i="4"/>
  <c r="AM31" i="4"/>
  <c r="AM21" i="4"/>
  <c r="AM17" i="4"/>
  <c r="AM15" i="4"/>
  <c r="AM11" i="4"/>
  <c r="AM9" i="4"/>
  <c r="AM7" i="4"/>
  <c r="AM5" i="4"/>
  <c r="AM44" i="4"/>
  <c r="V44" i="4"/>
  <c r="V33" i="2"/>
  <c r="V31" i="2"/>
  <c r="V29" i="2"/>
  <c r="V27" i="2"/>
  <c r="V25" i="2"/>
  <c r="V23" i="2"/>
  <c r="V21" i="2"/>
  <c r="V19" i="2"/>
  <c r="V17" i="2"/>
  <c r="V15" i="2"/>
  <c r="V13" i="2"/>
  <c r="V11" i="2"/>
  <c r="V9" i="2"/>
  <c r="V7" i="2"/>
  <c r="V5" i="2"/>
  <c r="V3" i="2"/>
  <c r="V34" i="2"/>
  <c r="W33" i="2"/>
  <c r="W31" i="2"/>
  <c r="W29" i="2"/>
  <c r="W27" i="2"/>
  <c r="W25" i="2"/>
  <c r="W23" i="2"/>
  <c r="W21" i="2"/>
  <c r="W19" i="2"/>
  <c r="W17" i="2"/>
  <c r="W15" i="2"/>
  <c r="W13" i="2"/>
  <c r="W11" i="2"/>
  <c r="W9" i="2"/>
  <c r="W7" i="2"/>
  <c r="W5" i="2"/>
  <c r="W3" i="2"/>
  <c r="W34" i="2"/>
  <c r="Q21" i="1"/>
  <c r="Q19" i="1"/>
  <c r="Q17" i="1"/>
  <c r="Q15" i="1"/>
  <c r="Q13" i="1"/>
  <c r="Q11" i="1"/>
  <c r="Q9" i="1"/>
  <c r="Q7" i="1"/>
  <c r="Q5" i="1"/>
  <c r="Q3" i="1"/>
  <c r="Q22" i="1"/>
  <c r="AA99" i="11" l="1"/>
  <c r="W100" i="11"/>
  <c r="X100" i="11"/>
  <c r="AA59" i="11"/>
  <c r="AA65" i="11"/>
  <c r="AA71" i="11"/>
  <c r="AA100" i="11" s="1"/>
  <c r="AA77" i="11"/>
  <c r="AA11" i="11"/>
  <c r="AA23" i="11"/>
  <c r="Y100" i="11"/>
  <c r="AA29" i="11"/>
  <c r="AA97" i="11"/>
  <c r="AA41" i="11"/>
  <c r="AA47" i="11"/>
  <c r="AA35" i="11"/>
  <c r="AA93" i="11"/>
  <c r="AA5" i="11"/>
  <c r="X77" i="8"/>
  <c r="W77" i="8"/>
  <c r="W78" i="8" s="1"/>
  <c r="X78" i="8"/>
  <c r="AA95" i="11"/>
  <c r="AA53" i="11"/>
  <c r="AA17" i="11"/>
  <c r="AA83" i="11"/>
  <c r="AA89" i="11"/>
  <c r="AA7" i="11"/>
  <c r="AA13" i="11"/>
  <c r="AA19" i="11"/>
  <c r="AA25" i="11"/>
  <c r="AA31" i="11"/>
  <c r="AA37" i="11"/>
  <c r="AA43" i="11"/>
  <c r="AA49" i="11"/>
  <c r="AA55" i="11"/>
  <c r="AA61" i="11"/>
  <c r="AA67" i="11"/>
  <c r="AA73" i="11"/>
  <c r="AA79" i="11"/>
  <c r="AA91" i="11"/>
  <c r="AA9" i="11"/>
  <c r="AA15" i="11"/>
  <c r="AA21" i="11"/>
  <c r="AA33" i="11"/>
  <c r="AA39" i="11"/>
  <c r="AA45" i="11"/>
  <c r="AA51" i="11"/>
  <c r="AA57" i="11"/>
  <c r="AA63" i="11"/>
  <c r="AA69" i="11"/>
  <c r="AA75" i="11"/>
  <c r="AA81" i="11"/>
  <c r="AA87" i="11"/>
  <c r="AA27" i="11"/>
  <c r="AA3" i="11"/>
  <c r="AA85" i="11"/>
  <c r="W84" i="9"/>
  <c r="AA3" i="9"/>
  <c r="AA81" i="9"/>
  <c r="AA83" i="9"/>
  <c r="AA3" i="10"/>
  <c r="AA90" i="10" s="1"/>
  <c r="AA84" i="9" l="1"/>
</calcChain>
</file>

<file path=xl/sharedStrings.xml><?xml version="1.0" encoding="utf-8"?>
<sst xmlns="http://schemas.openxmlformats.org/spreadsheetml/2006/main" count="1043" uniqueCount="133">
  <si>
    <t>Webinar</t>
  </si>
  <si>
    <t>Date</t>
  </si>
  <si>
    <t>Members</t>
  </si>
  <si>
    <t>Fees</t>
  </si>
  <si>
    <t>Non-Members</t>
  </si>
  <si>
    <t>TOTAL</t>
  </si>
  <si>
    <t>Converting Legacy Print Book Indexes</t>
  </si>
  <si>
    <t xml:space="preserve"> David Ream</t>
  </si>
  <si>
    <t>On Aboutness</t>
  </si>
  <si>
    <t>Kate Mertes</t>
  </si>
  <si>
    <t>Tagging Digital Assets</t>
  </si>
  <si>
    <t>Seth Maislin</t>
  </si>
  <si>
    <t>Creating Name Authority Files</t>
  </si>
  <si>
    <t>Linda Dunn</t>
  </si>
  <si>
    <t>Autoclassification</t>
  </si>
  <si>
    <t>Indexer Locator</t>
  </si>
  <si>
    <t>Connie Binder</t>
  </si>
  <si>
    <t>Successful Subheadings</t>
  </si>
  <si>
    <t>Fred Leise</t>
  </si>
  <si>
    <t>Embedded Indexing in InDesign: Early Registration</t>
  </si>
  <si>
    <t xml:space="preserve">Lucie Haskins </t>
  </si>
  <si>
    <t>Embedded Indexing in InDesign: Late Registration</t>
  </si>
  <si>
    <t>Taming the Metatopic</t>
  </si>
  <si>
    <t>Kay Schlembach</t>
  </si>
  <si>
    <t>(Locator should show one additional member registration, and Metatopic one less than is shown in SBTB)</t>
  </si>
  <si>
    <t>Total Q4</t>
  </si>
  <si>
    <t>Total</t>
  </si>
  <si>
    <t>Ethics in Indexing</t>
  </si>
  <si>
    <t>Heather Ebbs</t>
  </si>
  <si>
    <t>Practical Taxonomy Creation</t>
  </si>
  <si>
    <t>Heather Hedden</t>
  </si>
  <si>
    <t>Plugins for InDesign</t>
  </si>
  <si>
    <t>Creating and Maintaining Speed</t>
  </si>
  <si>
    <t>PDFs in Indexing</t>
  </si>
  <si>
    <t>The Glory and the Nothing of a Name</t>
  </si>
  <si>
    <t>Noeline Bridge</t>
  </si>
  <si>
    <t>Making the Most of Macrex</t>
  </si>
  <si>
    <t>Di Mi Stauber</t>
  </si>
  <si>
    <t>Getting Started in Indexing</t>
  </si>
  <si>
    <t>Madge Walls</t>
  </si>
  <si>
    <t>Cindex Tips</t>
  </si>
  <si>
    <t>Frances Lennie</t>
  </si>
  <si>
    <t>IXMLembedder</t>
  </si>
  <si>
    <t>David Ream</t>
  </si>
  <si>
    <t>Structured Indexes</t>
  </si>
  <si>
    <t>Medical Indexing</t>
  </si>
  <si>
    <t>Anne Fifer</t>
  </si>
  <si>
    <t>WordPress</t>
  </si>
  <si>
    <t>Sprott/Hamilton</t>
  </si>
  <si>
    <t>SKY</t>
  </si>
  <si>
    <t>Building Your Blog</t>
  </si>
  <si>
    <t>Meghan Miller Brawley</t>
  </si>
  <si>
    <t>Total 4Q</t>
  </si>
  <si>
    <t>Embedded Indexing in InDesign</t>
  </si>
  <si>
    <t>Plugins for InDesign (KPS)</t>
  </si>
  <si>
    <t>Taxonomy Consulting</t>
  </si>
  <si>
    <t>Indexing Lives</t>
  </si>
  <si>
    <t>Legal Indexing</t>
  </si>
  <si>
    <t>Lynne Williams</t>
  </si>
  <si>
    <t>Index Manager</t>
  </si>
  <si>
    <t>Pilar Wyman</t>
  </si>
  <si>
    <t>Textbook Indexing</t>
  </si>
  <si>
    <t>Diana Witt</t>
  </si>
  <si>
    <t>Working with Client</t>
  </si>
  <si>
    <t>Jan Wright</t>
  </si>
  <si>
    <t>CUP/XML</t>
  </si>
  <si>
    <t>Jim Fuhr</t>
  </si>
  <si>
    <t>Elegant Niche</t>
  </si>
  <si>
    <t>Business Strategies</t>
  </si>
  <si>
    <t>Sergey Lobachev</t>
  </si>
  <si>
    <t>Arabic Names</t>
  </si>
  <si>
    <t>AElfwine Mischler</t>
  </si>
  <si>
    <t>Culinary Indexing</t>
  </si>
  <si>
    <t>Amy Hall</t>
  </si>
  <si>
    <t>st</t>
  </si>
  <si>
    <t>QB #</t>
  </si>
  <si>
    <t>3273b</t>
  </si>
  <si>
    <t>3262c</t>
  </si>
  <si>
    <t>3262e</t>
  </si>
  <si>
    <t>3262g</t>
  </si>
  <si>
    <t>3273c</t>
  </si>
  <si>
    <t>3262h</t>
  </si>
  <si>
    <t>3273d</t>
  </si>
  <si>
    <t>3273e</t>
  </si>
  <si>
    <t>3273g</t>
  </si>
  <si>
    <t>3273h</t>
  </si>
  <si>
    <t>3273i</t>
  </si>
  <si>
    <t>3273j</t>
  </si>
  <si>
    <t>3262i</t>
  </si>
  <si>
    <t>3273k</t>
  </si>
  <si>
    <t>Future Issues</t>
  </si>
  <si>
    <t>3273l</t>
  </si>
  <si>
    <t>Sources - Evaluating for Reliability</t>
  </si>
  <si>
    <t>Kelly Delevan</t>
  </si>
  <si>
    <t>3262j</t>
  </si>
  <si>
    <t>The Queen of Sciences - Indexing Theology</t>
  </si>
  <si>
    <t>Total 1Q</t>
  </si>
  <si>
    <t>Total 2Q</t>
  </si>
  <si>
    <t>Total 3Q</t>
  </si>
  <si>
    <t>3262d</t>
  </si>
  <si>
    <t>3262b</t>
  </si>
  <si>
    <t>3273m</t>
  </si>
  <si>
    <t>Using Tablets for Marking Up</t>
  </si>
  <si>
    <t>Joan Shapiro</t>
  </si>
  <si>
    <t>Establishing Yourself as an Expert</t>
  </si>
  <si>
    <t>Jen Weers</t>
  </si>
  <si>
    <t>3274b</t>
  </si>
  <si>
    <t>Introduction to Abstracting</t>
  </si>
  <si>
    <t>Lisa Ryan</t>
  </si>
  <si>
    <t>9/30/2022*</t>
  </si>
  <si>
    <t>3274c</t>
  </si>
  <si>
    <t>Diacritics for SKY</t>
  </si>
  <si>
    <t>3262k</t>
  </si>
  <si>
    <t>Indexing Art Books</t>
  </si>
  <si>
    <t>Theresa Duran</t>
  </si>
  <si>
    <t>3274d</t>
  </si>
  <si>
    <t>CINDEX Streamlining and Refining</t>
  </si>
  <si>
    <t>Maria Sullivan</t>
  </si>
  <si>
    <t>3274e</t>
  </si>
  <si>
    <t>Indexing Graphic Place-names</t>
  </si>
  <si>
    <t>Bill Wheaton</t>
  </si>
  <si>
    <t>3274f</t>
  </si>
  <si>
    <t>Biographical Metatopics</t>
  </si>
  <si>
    <t>3262l</t>
  </si>
  <si>
    <t>Make Your Own Macros</t>
  </si>
  <si>
    <t>Elizabeth Bartmess</t>
  </si>
  <si>
    <t>Carlisle Froese</t>
  </si>
  <si>
    <t>Building a Successful Mentorship</t>
  </si>
  <si>
    <t>3274g</t>
  </si>
  <si>
    <t>3274i</t>
  </si>
  <si>
    <t>Legal Indexing: A Brief Introduction</t>
  </si>
  <si>
    <t>Jennifer Allison</t>
  </si>
  <si>
    <t>Indexer Locator: Crafting Your Listing for Maximum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</si>
</sst>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mm/dd/yy;@"/>
    <numFmt numFmtId="165" formatCode="&quot;$&quot;#,##0;[Red]&quot;$&quot;#,##0"/>
    <numFmt numFmtId="166" formatCode="&quot;$&quot;#,##0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2222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4">
    <xf numFmtId="0" fontId="0" fillId="0" borderId="0" xfId="0"/>
    <xf numFmtId="0" fontId="2" fillId="3" borderId="3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6" borderId="1" xfId="0" applyNumberFormat="1" applyFont="1" applyFill="1" applyBorder="1" applyAlignment="1">
      <alignment horizontal="center" vertical="center" wrapText="1"/>
    </xf>
    <xf numFmtId="6" fontId="3" fillId="6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8" fontId="3" fillId="6" borderId="5" xfId="0" applyNumberFormat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 vertical="center" wrapText="1"/>
    </xf>
    <xf numFmtId="166" fontId="3" fillId="6" borderId="5" xfId="1" applyNumberFormat="1" applyFont="1" applyFill="1" applyBorder="1" applyAlignment="1">
      <alignment horizontal="center" vertical="center" wrapText="1"/>
    </xf>
    <xf numFmtId="164" fontId="3" fillId="4" borderId="6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5" xfId="1" applyNumberFormat="1" applyFont="1" applyFill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center" vertical="center" wrapText="1"/>
    </xf>
    <xf numFmtId="165" fontId="3" fillId="6" borderId="5" xfId="1" applyNumberFormat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6" xfId="1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5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0" fillId="0" borderId="0" xfId="0" applyAlignment="1">
      <alignment vertical="center"/>
    </xf>
    <xf numFmtId="8" fontId="3" fillId="6" borderId="2" xfId="0" applyNumberFormat="1" applyFont="1" applyFill="1" applyBorder="1" applyAlignment="1">
      <alignment horizontal="center" vertical="center" wrapText="1"/>
    </xf>
    <xf numFmtId="166" fontId="3" fillId="6" borderId="2" xfId="1" applyNumberFormat="1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165" fontId="3" fillId="6" borderId="2" xfId="1" applyNumberFormat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/>
    </xf>
    <xf numFmtId="8" fontId="3" fillId="7" borderId="20" xfId="0" applyNumberFormat="1" applyFont="1" applyFill="1" applyBorder="1" applyAlignment="1">
      <alignment horizontal="center" vertical="center" wrapText="1"/>
    </xf>
    <xf numFmtId="166" fontId="3" fillId="7" borderId="20" xfId="1" applyNumberFormat="1" applyFont="1" applyFill="1" applyBorder="1" applyAlignment="1">
      <alignment horizontal="center" vertical="center" wrapText="1"/>
    </xf>
    <xf numFmtId="0" fontId="2" fillId="7" borderId="20" xfId="1" applyFont="1" applyFill="1" applyBorder="1" applyAlignment="1">
      <alignment horizontal="center" vertical="center" wrapText="1"/>
    </xf>
    <xf numFmtId="0" fontId="2" fillId="7" borderId="19" xfId="1" applyFont="1" applyFill="1" applyBorder="1" applyAlignment="1">
      <alignment horizontal="center" vertical="center" wrapText="1"/>
    </xf>
    <xf numFmtId="0" fontId="2" fillId="7" borderId="9" xfId="1" applyFont="1" applyFill="1" applyBorder="1" applyAlignment="1">
      <alignment horizontal="left"/>
    </xf>
    <xf numFmtId="0" fontId="2" fillId="7" borderId="9" xfId="1" applyFont="1" applyFill="1" applyBorder="1" applyAlignment="1">
      <alignment horizontal="center" wrapText="1"/>
    </xf>
    <xf numFmtId="0" fontId="2" fillId="7" borderId="13" xfId="1" applyFont="1" applyFill="1" applyBorder="1" applyAlignment="1">
      <alignment horizontal="center" wrapText="1"/>
    </xf>
    <xf numFmtId="0" fontId="2" fillId="7" borderId="14" xfId="1" applyFont="1" applyFill="1" applyBorder="1" applyAlignment="1">
      <alignment horizontal="center" wrapText="1"/>
    </xf>
    <xf numFmtId="0" fontId="2" fillId="7" borderId="17" xfId="1" applyFont="1" applyFill="1" applyBorder="1" applyAlignment="1">
      <alignment horizontal="center" wrapText="1"/>
    </xf>
    <xf numFmtId="0" fontId="2" fillId="7" borderId="18" xfId="1" applyFont="1" applyFill="1" applyBorder="1" applyAlignment="1">
      <alignment horizontal="center" wrapText="1"/>
    </xf>
    <xf numFmtId="6" fontId="3" fillId="6" borderId="5" xfId="1" applyNumberFormat="1" applyFont="1" applyFill="1" applyBorder="1" applyAlignment="1">
      <alignment horizontal="center"/>
    </xf>
    <xf numFmtId="6" fontId="3" fillId="6" borderId="1" xfId="1" applyNumberFormat="1" applyFont="1" applyFill="1" applyBorder="1" applyAlignment="1">
      <alignment horizontal="center"/>
    </xf>
    <xf numFmtId="166" fontId="2" fillId="7" borderId="20" xfId="1" applyNumberFormat="1" applyFont="1" applyFill="1" applyBorder="1" applyAlignment="1">
      <alignment horizontal="center" vertical="center" wrapText="1"/>
    </xf>
    <xf numFmtId="166" fontId="3" fillId="7" borderId="20" xfId="0" applyNumberFormat="1" applyFont="1" applyFill="1" applyBorder="1" applyAlignment="1">
      <alignment horizontal="center" vertical="center" wrapText="1"/>
    </xf>
    <xf numFmtId="166" fontId="3" fillId="7" borderId="20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right" vertical="center"/>
    </xf>
    <xf numFmtId="0" fontId="0" fillId="7" borderId="24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167" fontId="0" fillId="7" borderId="23" xfId="0" applyNumberFormat="1" applyFill="1" applyBorder="1" applyAlignment="1">
      <alignment horizontal="center"/>
    </xf>
    <xf numFmtId="167" fontId="0" fillId="7" borderId="25" xfId="0" applyNumberFormat="1" applyFill="1" applyBorder="1" applyAlignment="1">
      <alignment horizontal="center"/>
    </xf>
    <xf numFmtId="166" fontId="0" fillId="7" borderId="26" xfId="0" applyNumberForma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1" xfId="1" applyFont="1" applyFill="1" applyBorder="1" applyAlignment="1">
      <alignment horizontal="center"/>
    </xf>
    <xf numFmtId="164" fontId="3" fillId="3" borderId="22" xfId="1" applyNumberFormat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4" fontId="3" fillId="4" borderId="6" xfId="1" applyNumberFormat="1" applyFont="1" applyFill="1" applyBorder="1" applyAlignment="1">
      <alignment horizontal="center"/>
    </xf>
    <xf numFmtId="14" fontId="3" fillId="4" borderId="1" xfId="1" applyNumberFormat="1" applyFont="1" applyFill="1" applyBorder="1" applyAlignment="1">
      <alignment horizontal="center"/>
    </xf>
    <xf numFmtId="166" fontId="3" fillId="6" borderId="1" xfId="1" applyNumberFormat="1" applyFont="1" applyFill="1" applyBorder="1" applyAlignment="1">
      <alignment horizontal="center"/>
    </xf>
    <xf numFmtId="166" fontId="3" fillId="6" borderId="2" xfId="1" applyNumberFormat="1" applyFont="1" applyFill="1" applyBorder="1" applyAlignment="1">
      <alignment horizontal="center"/>
    </xf>
    <xf numFmtId="166" fontId="0" fillId="6" borderId="27" xfId="0" applyNumberFormat="1" applyFill="1" applyBorder="1" applyAlignment="1">
      <alignment horizontal="center"/>
    </xf>
    <xf numFmtId="0" fontId="2" fillId="4" borderId="28" xfId="0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166" fontId="0" fillId="6" borderId="28" xfId="0" applyNumberFormat="1" applyFill="1" applyBorder="1" applyAlignment="1">
      <alignment horizontal="center"/>
    </xf>
    <xf numFmtId="0" fontId="2" fillId="4" borderId="31" xfId="0" applyFont="1" applyFill="1" applyBorder="1" applyAlignment="1">
      <alignment vertical="center"/>
    </xf>
    <xf numFmtId="14" fontId="3" fillId="4" borderId="33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8" fontId="3" fillId="6" borderId="30" xfId="0" applyNumberFormat="1" applyFont="1" applyFill="1" applyBorder="1" applyAlignment="1">
      <alignment horizontal="center" vertical="center" wrapText="1"/>
    </xf>
    <xf numFmtId="6" fontId="3" fillId="6" borderId="31" xfId="0" applyNumberFormat="1" applyFont="1" applyFill="1" applyBorder="1" applyAlignment="1">
      <alignment horizontal="center" vertical="center" wrapText="1"/>
    </xf>
    <xf numFmtId="0" fontId="2" fillId="4" borderId="31" xfId="1" applyFont="1" applyFill="1" applyBorder="1" applyAlignment="1">
      <alignment vertical="center"/>
    </xf>
    <xf numFmtId="14" fontId="3" fillId="4" borderId="33" xfId="1" applyNumberFormat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166" fontId="3" fillId="6" borderId="30" xfId="1" applyNumberFormat="1" applyFont="1" applyFill="1" applyBorder="1" applyAlignment="1">
      <alignment horizontal="center" vertical="center" wrapText="1"/>
    </xf>
    <xf numFmtId="166" fontId="3" fillId="6" borderId="31" xfId="1" applyNumberFormat="1" applyFont="1" applyFill="1" applyBorder="1" applyAlignment="1">
      <alignment horizontal="center" vertical="center" wrapText="1"/>
    </xf>
    <xf numFmtId="166" fontId="3" fillId="6" borderId="30" xfId="0" applyNumberFormat="1" applyFont="1" applyFill="1" applyBorder="1" applyAlignment="1">
      <alignment horizontal="center" vertical="center" wrapText="1"/>
    </xf>
    <xf numFmtId="166" fontId="3" fillId="6" borderId="31" xfId="0" applyNumberFormat="1" applyFont="1" applyFill="1" applyBorder="1" applyAlignment="1">
      <alignment horizontal="center" vertical="center" wrapText="1"/>
    </xf>
    <xf numFmtId="166" fontId="3" fillId="5" borderId="30" xfId="1" applyNumberFormat="1" applyFont="1" applyFill="1" applyBorder="1" applyAlignment="1">
      <alignment horizontal="center" vertical="center" wrapText="1"/>
    </xf>
    <xf numFmtId="166" fontId="3" fillId="5" borderId="31" xfId="1" applyNumberFormat="1" applyFont="1" applyFill="1" applyBorder="1" applyAlignment="1">
      <alignment horizontal="center" vertical="center" wrapText="1"/>
    </xf>
    <xf numFmtId="14" fontId="3" fillId="4" borderId="33" xfId="1" applyNumberFormat="1" applyFont="1" applyFill="1" applyBorder="1" applyAlignment="1">
      <alignment horizontal="center"/>
    </xf>
    <xf numFmtId="0" fontId="3" fillId="4" borderId="30" xfId="1" applyFont="1" applyFill="1" applyBorder="1" applyAlignment="1">
      <alignment horizontal="center"/>
    </xf>
    <xf numFmtId="166" fontId="3" fillId="6" borderId="30" xfId="1" applyNumberFormat="1" applyFont="1" applyFill="1" applyBorder="1" applyAlignment="1">
      <alignment horizontal="center"/>
    </xf>
    <xf numFmtId="166" fontId="3" fillId="6" borderId="31" xfId="1" applyNumberFormat="1" applyFont="1" applyFill="1" applyBorder="1" applyAlignment="1">
      <alignment horizontal="center"/>
    </xf>
    <xf numFmtId="0" fontId="2" fillId="4" borderId="32" xfId="0" applyFont="1" applyFill="1" applyBorder="1" applyAlignment="1">
      <alignment vertical="center"/>
    </xf>
    <xf numFmtId="14" fontId="3" fillId="4" borderId="34" xfId="1" applyNumberFormat="1" applyFont="1" applyFill="1" applyBorder="1" applyAlignment="1">
      <alignment horizontal="center"/>
    </xf>
    <xf numFmtId="166" fontId="3" fillId="6" borderId="32" xfId="1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166" fontId="0" fillId="6" borderId="30" xfId="0" applyNumberFormat="1" applyFill="1" applyBorder="1" applyAlignment="1">
      <alignment horizontal="center"/>
    </xf>
    <xf numFmtId="166" fontId="0" fillId="6" borderId="32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0" applyNumberFormat="1" applyAlignment="1">
      <alignment horizontal="center"/>
    </xf>
    <xf numFmtId="166" fontId="3" fillId="6" borderId="32" xfId="0" applyNumberFormat="1" applyFont="1" applyFill="1" applyBorder="1" applyAlignment="1">
      <alignment horizontal="center" vertical="center" wrapText="1"/>
    </xf>
    <xf numFmtId="14" fontId="0" fillId="0" borderId="6" xfId="0" applyNumberFormat="1" applyBorder="1"/>
    <xf numFmtId="14" fontId="0" fillId="0" borderId="14" xfId="0" applyNumberFormat="1" applyBorder="1"/>
    <xf numFmtId="0" fontId="0" fillId="0" borderId="9" xfId="0" applyBorder="1" applyAlignment="1">
      <alignment horizontal="center"/>
    </xf>
    <xf numFmtId="14" fontId="0" fillId="0" borderId="34" xfId="0" applyNumberFormat="1" applyBorder="1"/>
    <xf numFmtId="166" fontId="0" fillId="6" borderId="9" xfId="0" applyNumberFormat="1" applyFill="1" applyBorder="1" applyAlignment="1">
      <alignment horizontal="center"/>
    </xf>
    <xf numFmtId="166" fontId="0" fillId="6" borderId="17" xfId="0" applyNumberForma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66" fontId="0" fillId="6" borderId="2" xfId="0" applyNumberFormat="1" applyFill="1" applyBorder="1" applyAlignment="1">
      <alignment horizontal="center"/>
    </xf>
    <xf numFmtId="0" fontId="4" fillId="0" borderId="3" xfId="0" applyFont="1" applyBorder="1"/>
    <xf numFmtId="14" fontId="0" fillId="0" borderId="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0" borderId="40" xfId="0" applyBorder="1" applyAlignment="1">
      <alignment horizontal="center"/>
    </xf>
    <xf numFmtId="166" fontId="0" fillId="6" borderId="40" xfId="0" applyNumberFormat="1" applyFill="1" applyBorder="1" applyAlignment="1">
      <alignment horizontal="center"/>
    </xf>
    <xf numFmtId="166" fontId="0" fillId="6" borderId="41" xfId="0" applyNumberFormat="1" applyFill="1" applyBorder="1" applyAlignment="1">
      <alignment horizontal="center"/>
    </xf>
    <xf numFmtId="0" fontId="4" fillId="0" borderId="35" xfId="0" applyFont="1" applyBorder="1"/>
    <xf numFmtId="14" fontId="0" fillId="0" borderId="35" xfId="0" applyNumberFormat="1" applyBorder="1"/>
    <xf numFmtId="0" fontId="0" fillId="0" borderId="35" xfId="0" applyBorder="1"/>
    <xf numFmtId="166" fontId="0" fillId="0" borderId="35" xfId="0" applyNumberFormat="1" applyBorder="1"/>
    <xf numFmtId="0" fontId="0" fillId="0" borderId="37" xfId="0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4" fillId="0" borderId="42" xfId="0" applyFont="1" applyBorder="1"/>
    <xf numFmtId="14" fontId="0" fillId="0" borderId="42" xfId="0" applyNumberFormat="1" applyBorder="1"/>
    <xf numFmtId="166" fontId="0" fillId="0" borderId="42" xfId="0" applyNumberFormat="1" applyBorder="1"/>
    <xf numFmtId="166" fontId="0" fillId="4" borderId="42" xfId="0" applyNumberFormat="1" applyFill="1" applyBorder="1" applyAlignment="1">
      <alignment horizontal="center"/>
    </xf>
    <xf numFmtId="14" fontId="0" fillId="0" borderId="43" xfId="0" applyNumberFormat="1" applyBorder="1"/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8" fontId="0" fillId="7" borderId="7" xfId="0" applyNumberFormat="1" applyFill="1" applyBorder="1"/>
    <xf numFmtId="0" fontId="0" fillId="7" borderId="7" xfId="0" applyFill="1" applyBorder="1"/>
    <xf numFmtId="8" fontId="4" fillId="7" borderId="46" xfId="0" applyNumberFormat="1" applyFont="1" applyFill="1" applyBorder="1"/>
    <xf numFmtId="0" fontId="2" fillId="8" borderId="47" xfId="1" applyFont="1" applyFill="1" applyBorder="1" applyAlignment="1">
      <alignment vertical="center"/>
    </xf>
    <xf numFmtId="166" fontId="0" fillId="8" borderId="36" xfId="0" applyNumberFormat="1" applyFill="1" applyBorder="1" applyAlignment="1">
      <alignment horizontal="center"/>
    </xf>
    <xf numFmtId="0" fontId="0" fillId="7" borderId="21" xfId="0" applyFill="1" applyBorder="1"/>
    <xf numFmtId="0" fontId="2" fillId="7" borderId="2" xfId="1" applyFont="1" applyFill="1" applyBorder="1" applyAlignment="1">
      <alignment horizontal="left"/>
    </xf>
    <xf numFmtId="0" fontId="2" fillId="7" borderId="6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 wrapText="1"/>
    </xf>
    <xf numFmtId="0" fontId="2" fillId="7" borderId="5" xfId="1" applyFont="1" applyFill="1" applyBorder="1" applyAlignment="1">
      <alignment horizontal="center" wrapText="1"/>
    </xf>
    <xf numFmtId="166" fontId="2" fillId="7" borderId="1" xfId="1" applyNumberFormat="1" applyFont="1" applyFill="1" applyBorder="1" applyAlignment="1">
      <alignment horizontal="center" wrapText="1"/>
    </xf>
    <xf numFmtId="166" fontId="2" fillId="7" borderId="2" xfId="1" applyNumberFormat="1" applyFont="1" applyFill="1" applyBorder="1" applyAlignment="1">
      <alignment horizontal="center" wrapText="1"/>
    </xf>
    <xf numFmtId="166" fontId="2" fillId="7" borderId="48" xfId="1" applyNumberFormat="1" applyFont="1" applyFill="1" applyBorder="1" applyAlignment="1">
      <alignment horizontal="center" wrapText="1"/>
    </xf>
    <xf numFmtId="0" fontId="2" fillId="8" borderId="36" xfId="0" applyFont="1" applyFill="1" applyBorder="1" applyAlignment="1">
      <alignment vertical="center"/>
    </xf>
    <xf numFmtId="0" fontId="2" fillId="8" borderId="36" xfId="1" applyFont="1" applyFill="1" applyBorder="1" applyAlignment="1">
      <alignment vertical="center"/>
    </xf>
    <xf numFmtId="0" fontId="4" fillId="8" borderId="36" xfId="0" applyFont="1" applyFill="1" applyBorder="1"/>
    <xf numFmtId="167" fontId="4" fillId="8" borderId="36" xfId="0" applyNumberFormat="1" applyFont="1" applyFill="1" applyBorder="1"/>
    <xf numFmtId="167" fontId="0" fillId="8" borderId="36" xfId="0" applyNumberFormat="1" applyFill="1" applyBorder="1" applyAlignment="1">
      <alignment horizontal="center"/>
    </xf>
    <xf numFmtId="167" fontId="4" fillId="7" borderId="44" xfId="0" applyNumberFormat="1" applyFont="1" applyFill="1" applyBorder="1" applyAlignment="1">
      <alignment horizontal="center"/>
    </xf>
    <xf numFmtId="14" fontId="0" fillId="0" borderId="0" xfId="0" applyNumberFormat="1"/>
    <xf numFmtId="166" fontId="0" fillId="0" borderId="0" xfId="0" applyNumberFormat="1"/>
    <xf numFmtId="166" fontId="0" fillId="6" borderId="0" xfId="0" applyNumberFormat="1" applyFill="1" applyAlignment="1">
      <alignment horizontal="center"/>
    </xf>
    <xf numFmtId="167" fontId="0" fillId="8" borderId="49" xfId="0" applyNumberFormat="1" applyFill="1" applyBorder="1" applyAlignment="1">
      <alignment horizontal="center"/>
    </xf>
    <xf numFmtId="167" fontId="4" fillId="7" borderId="50" xfId="0" applyNumberFormat="1" applyFont="1" applyFill="1" applyBorder="1" applyAlignment="1">
      <alignment horizontal="center"/>
    </xf>
    <xf numFmtId="167" fontId="4" fillId="7" borderId="42" xfId="0" applyNumberFormat="1" applyFont="1" applyFill="1" applyBorder="1" applyAlignment="1">
      <alignment horizontal="center"/>
    </xf>
    <xf numFmtId="0" fontId="4" fillId="7" borderId="53" xfId="0" applyFont="1" applyFill="1" applyBorder="1" applyAlignment="1">
      <alignment horizontal="center"/>
    </xf>
    <xf numFmtId="0" fontId="4" fillId="4" borderId="0" xfId="0" applyFont="1" applyFill="1"/>
    <xf numFmtId="14" fontId="0" fillId="4" borderId="0" xfId="0" applyNumberFormat="1" applyFill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22" xfId="0" applyNumberFormat="1" applyFill="1" applyBorder="1" applyAlignment="1">
      <alignment horizontal="center"/>
    </xf>
    <xf numFmtId="0" fontId="0" fillId="4" borderId="0" xfId="0" applyFill="1"/>
    <xf numFmtId="166" fontId="0" fillId="7" borderId="55" xfId="0" applyNumberForma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166" fontId="4" fillId="7" borderId="52" xfId="0" applyNumberFormat="1" applyFont="1" applyFill="1" applyBorder="1" applyAlignment="1">
      <alignment horizontal="center"/>
    </xf>
    <xf numFmtId="166" fontId="4" fillId="7" borderId="44" xfId="0" applyNumberFormat="1" applyFont="1" applyFill="1" applyBorder="1" applyAlignment="1">
      <alignment horizontal="center"/>
    </xf>
    <xf numFmtId="167" fontId="4" fillId="3" borderId="3" xfId="0" applyNumberFormat="1" applyFont="1" applyFill="1" applyBorder="1"/>
    <xf numFmtId="167" fontId="0" fillId="3" borderId="3" xfId="0" applyNumberFormat="1" applyFill="1" applyBorder="1" applyAlignment="1">
      <alignment horizontal="center"/>
    </xf>
    <xf numFmtId="167" fontId="3" fillId="3" borderId="3" xfId="0" applyNumberFormat="1" applyFont="1" applyFill="1" applyBorder="1" applyAlignment="1">
      <alignment horizontal="center"/>
    </xf>
    <xf numFmtId="166" fontId="2" fillId="7" borderId="11" xfId="1" applyNumberFormat="1" applyFont="1" applyFill="1" applyBorder="1" applyAlignment="1">
      <alignment horizontal="center" wrapText="1"/>
    </xf>
    <xf numFmtId="14" fontId="4" fillId="7" borderId="4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9" fontId="4" fillId="7" borderId="4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4" fillId="7" borderId="42" xfId="0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vertical="center"/>
    </xf>
    <xf numFmtId="166" fontId="2" fillId="3" borderId="3" xfId="1" applyNumberFormat="1" applyFont="1" applyFill="1" applyBorder="1" applyAlignment="1">
      <alignment vertical="center"/>
    </xf>
    <xf numFmtId="166" fontId="4" fillId="3" borderId="3" xfId="0" applyNumberFormat="1" applyFont="1" applyFill="1" applyBorder="1"/>
    <xf numFmtId="166" fontId="0" fillId="3" borderId="3" xfId="0" applyNumberForma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6" fontId="7" fillId="3" borderId="3" xfId="0" applyNumberFormat="1" applyFont="1" applyFill="1" applyBorder="1"/>
    <xf numFmtId="166" fontId="2" fillId="8" borderId="58" xfId="1" applyNumberFormat="1" applyFont="1" applyFill="1" applyBorder="1" applyAlignment="1">
      <alignment vertical="center"/>
    </xf>
    <xf numFmtId="166" fontId="0" fillId="8" borderId="3" xfId="0" applyNumberFormat="1" applyFill="1" applyBorder="1" applyAlignment="1">
      <alignment horizontal="center"/>
    </xf>
    <xf numFmtId="166" fontId="2" fillId="8" borderId="3" xfId="0" applyNumberFormat="1" applyFont="1" applyFill="1" applyBorder="1" applyAlignment="1">
      <alignment vertical="center"/>
    </xf>
    <xf numFmtId="166" fontId="2" fillId="8" borderId="3" xfId="1" applyNumberFormat="1" applyFont="1" applyFill="1" applyBorder="1" applyAlignment="1">
      <alignment vertical="center"/>
    </xf>
    <xf numFmtId="166" fontId="4" fillId="8" borderId="3" xfId="0" applyNumberFormat="1" applyFont="1" applyFill="1" applyBorder="1"/>
    <xf numFmtId="166" fontId="7" fillId="8" borderId="3" xfId="0" applyNumberFormat="1" applyFont="1" applyFill="1" applyBorder="1"/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166" fontId="0" fillId="7" borderId="59" xfId="0" applyNumberFormat="1" applyFill="1" applyBorder="1" applyAlignment="1">
      <alignment horizontal="center"/>
    </xf>
    <xf numFmtId="166" fontId="0" fillId="4" borderId="10" xfId="0" applyNumberFormat="1" applyFill="1" applyBorder="1" applyAlignment="1">
      <alignment horizontal="center"/>
    </xf>
    <xf numFmtId="14" fontId="0" fillId="4" borderId="61" xfId="0" applyNumberFormat="1" applyFill="1" applyBorder="1" applyAlignment="1">
      <alignment horizontal="center"/>
    </xf>
    <xf numFmtId="1" fontId="0" fillId="4" borderId="27" xfId="0" applyNumberFormat="1" applyFill="1" applyBorder="1" applyAlignment="1">
      <alignment horizontal="center"/>
    </xf>
    <xf numFmtId="14" fontId="0" fillId="4" borderId="62" xfId="0" applyNumberForma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14" fontId="7" fillId="3" borderId="3" xfId="0" applyNumberFormat="1" applyFont="1" applyFill="1" applyBorder="1"/>
    <xf numFmtId="1" fontId="7" fillId="3" borderId="3" xfId="0" applyNumberFormat="1" applyFont="1" applyFill="1" applyBorder="1"/>
    <xf numFmtId="0" fontId="2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wrapText="1"/>
    </xf>
    <xf numFmtId="14" fontId="9" fillId="3" borderId="3" xfId="0" applyNumberFormat="1" applyFont="1" applyFill="1" applyBorder="1" applyAlignment="1">
      <alignment horizontal="center" wrapText="1"/>
    </xf>
    <xf numFmtId="1" fontId="9" fillId="3" borderId="3" xfId="0" applyNumberFormat="1" applyFont="1" applyFill="1" applyBorder="1" applyAlignment="1">
      <alignment horizontal="center" wrapText="1"/>
    </xf>
    <xf numFmtId="166" fontId="9" fillId="3" borderId="3" xfId="0" applyNumberFormat="1" applyFont="1" applyFill="1" applyBorder="1" applyAlignment="1">
      <alignment horizontal="center" wrapText="1"/>
    </xf>
    <xf numFmtId="166" fontId="0" fillId="6" borderId="29" xfId="0" applyNumberFormat="1" applyFill="1" applyBorder="1" applyAlignment="1">
      <alignment horizontal="center"/>
    </xf>
    <xf numFmtId="14" fontId="0" fillId="4" borderId="63" xfId="0" applyNumberFormat="1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166" fontId="0" fillId="6" borderId="64" xfId="0" applyNumberFormat="1" applyFill="1" applyBorder="1" applyAlignment="1">
      <alignment horizontal="center"/>
    </xf>
    <xf numFmtId="1" fontId="0" fillId="4" borderId="64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66" fontId="3" fillId="8" borderId="3" xfId="0" applyNumberFormat="1" applyFont="1" applyFill="1" applyBorder="1" applyAlignment="1">
      <alignment horizontal="center"/>
    </xf>
    <xf numFmtId="167" fontId="0" fillId="6" borderId="64" xfId="0" applyNumberFormat="1" applyFill="1" applyBorder="1" applyAlignment="1">
      <alignment horizontal="center"/>
    </xf>
    <xf numFmtId="167" fontId="0" fillId="6" borderId="29" xfId="0" applyNumberForma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4" fillId="4" borderId="21" xfId="0" applyFont="1" applyFill="1" applyBorder="1"/>
    <xf numFmtId="14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6" fontId="3" fillId="3" borderId="3" xfId="0" applyNumberFormat="1" applyFont="1" applyFill="1" applyBorder="1"/>
    <xf numFmtId="167" fontId="3" fillId="3" borderId="51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14" fontId="0" fillId="0" borderId="63" xfId="0" applyNumberFormat="1" applyBorder="1"/>
    <xf numFmtId="0" fontId="0" fillId="0" borderId="64" xfId="0" applyBorder="1" applyAlignment="1">
      <alignment horizontal="center"/>
    </xf>
    <xf numFmtId="14" fontId="0" fillId="0" borderId="65" xfId="0" applyNumberFormat="1" applyBorder="1"/>
    <xf numFmtId="3" fontId="0" fillId="6" borderId="64" xfId="0" applyNumberFormat="1" applyFill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6" borderId="64" xfId="0" applyNumberFormat="1" applyFill="1" applyBorder="1"/>
    <xf numFmtId="166" fontId="0" fillId="8" borderId="49" xfId="0" applyNumberFormat="1" applyFill="1" applyBorder="1" applyAlignment="1">
      <alignment horizontal="center"/>
    </xf>
    <xf numFmtId="0" fontId="0" fillId="6" borderId="64" xfId="0" applyFill="1" applyBorder="1"/>
    <xf numFmtId="0" fontId="0" fillId="0" borderId="21" xfId="0" applyBorder="1"/>
    <xf numFmtId="14" fontId="6" fillId="3" borderId="3" xfId="0" applyNumberFormat="1" applyFont="1" applyFill="1" applyBorder="1"/>
    <xf numFmtId="0" fontId="6" fillId="3" borderId="3" xfId="0" applyFont="1" applyFill="1" applyBorder="1"/>
    <xf numFmtId="166" fontId="6" fillId="3" borderId="3" xfId="0" applyNumberFormat="1" applyFont="1" applyFill="1" applyBorder="1"/>
    <xf numFmtId="14" fontId="0" fillId="3" borderId="3" xfId="0" applyNumberFormat="1" applyFill="1" applyBorder="1"/>
    <xf numFmtId="0" fontId="0" fillId="3" borderId="3" xfId="0" applyFill="1" applyBorder="1"/>
    <xf numFmtId="166" fontId="0" fillId="3" borderId="3" xfId="0" applyNumberFormat="1" applyFill="1" applyBorder="1"/>
    <xf numFmtId="3" fontId="0" fillId="3" borderId="3" xfId="0" applyNumberFormat="1" applyFill="1" applyBorder="1" applyAlignment="1">
      <alignment horizontal="center"/>
    </xf>
    <xf numFmtId="167" fontId="4" fillId="8" borderId="3" xfId="0" applyNumberFormat="1" applyFont="1" applyFill="1" applyBorder="1"/>
    <xf numFmtId="14" fontId="4" fillId="3" borderId="3" xfId="0" applyNumberFormat="1" applyFont="1" applyFill="1" applyBorder="1"/>
    <xf numFmtId="1" fontId="4" fillId="3" borderId="3" xfId="0" applyNumberFormat="1" applyFont="1" applyFill="1" applyBorder="1"/>
    <xf numFmtId="3" fontId="4" fillId="3" borderId="3" xfId="0" applyNumberFormat="1" applyFont="1" applyFill="1" applyBorder="1"/>
    <xf numFmtId="0" fontId="2" fillId="4" borderId="29" xfId="0" applyFont="1" applyFill="1" applyBorder="1" applyAlignment="1">
      <alignment vertical="center"/>
    </xf>
    <xf numFmtId="14" fontId="3" fillId="4" borderId="63" xfId="1" applyNumberFormat="1" applyFont="1" applyFill="1" applyBorder="1" applyAlignment="1">
      <alignment horizontal="center"/>
    </xf>
    <xf numFmtId="0" fontId="3" fillId="4" borderId="64" xfId="1" applyFont="1" applyFill="1" applyBorder="1" applyAlignment="1">
      <alignment horizontal="center"/>
    </xf>
    <xf numFmtId="166" fontId="3" fillId="6" borderId="64" xfId="1" applyNumberFormat="1" applyFont="1" applyFill="1" applyBorder="1" applyAlignment="1">
      <alignment horizontal="center"/>
    </xf>
    <xf numFmtId="166" fontId="3" fillId="6" borderId="29" xfId="1" applyNumberFormat="1" applyFont="1" applyFill="1" applyBorder="1" applyAlignment="1">
      <alignment horizontal="center"/>
    </xf>
    <xf numFmtId="0" fontId="2" fillId="4" borderId="67" xfId="0" applyFont="1" applyFill="1" applyBorder="1" applyAlignment="1">
      <alignment vertical="center"/>
    </xf>
    <xf numFmtId="14" fontId="3" fillId="4" borderId="65" xfId="1" applyNumberFormat="1" applyFont="1" applyFill="1" applyBorder="1" applyAlignment="1">
      <alignment horizontal="center"/>
    </xf>
    <xf numFmtId="166" fontId="3" fillId="6" borderId="67" xfId="1" applyNumberFormat="1" applyFont="1" applyFill="1" applyBorder="1" applyAlignment="1">
      <alignment horizontal="center"/>
    </xf>
    <xf numFmtId="14" fontId="3" fillId="4" borderId="65" xfId="0" applyNumberFormat="1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center" vertical="center" wrapText="1"/>
    </xf>
    <xf numFmtId="166" fontId="3" fillId="6" borderId="64" xfId="0" applyNumberFormat="1" applyFont="1" applyFill="1" applyBorder="1" applyAlignment="1">
      <alignment horizontal="center" vertical="center" wrapText="1"/>
    </xf>
    <xf numFmtId="166" fontId="3" fillId="6" borderId="67" xfId="0" applyNumberFormat="1" applyFont="1" applyFill="1" applyBorder="1" applyAlignment="1">
      <alignment horizontal="center" vertical="center" wrapText="1"/>
    </xf>
    <xf numFmtId="0" fontId="2" fillId="4" borderId="67" xfId="1" applyFont="1" applyFill="1" applyBorder="1" applyAlignment="1">
      <alignment vertical="center"/>
    </xf>
    <xf numFmtId="14" fontId="3" fillId="4" borderId="6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 wrapText="1"/>
    </xf>
    <xf numFmtId="166" fontId="3" fillId="6" borderId="64" xfId="1" applyNumberFormat="1" applyFont="1" applyFill="1" applyBorder="1" applyAlignment="1">
      <alignment horizontal="center" vertical="center" wrapText="1"/>
    </xf>
    <xf numFmtId="166" fontId="3" fillId="6" borderId="67" xfId="1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14" fontId="2" fillId="3" borderId="3" xfId="1" applyNumberFormat="1" applyFont="1" applyFill="1" applyBorder="1" applyAlignment="1">
      <alignment vertical="center"/>
    </xf>
    <xf numFmtId="1" fontId="2" fillId="3" borderId="3" xfId="1" applyNumberFormat="1" applyFont="1" applyFill="1" applyBorder="1" applyAlignment="1">
      <alignment vertical="center"/>
    </xf>
    <xf numFmtId="0" fontId="2" fillId="4" borderId="57" xfId="1" applyFont="1" applyFill="1" applyBorder="1" applyAlignment="1">
      <alignment horizontal="left"/>
    </xf>
    <xf numFmtId="0" fontId="2" fillId="7" borderId="60" xfId="1" applyFont="1" applyFill="1" applyBorder="1" applyAlignment="1">
      <alignment horizontal="center" wrapText="1"/>
    </xf>
    <xf numFmtId="0" fontId="2" fillId="7" borderId="56" xfId="1" applyFont="1" applyFill="1" applyBorder="1" applyAlignment="1">
      <alignment horizontal="center" wrapText="1"/>
    </xf>
    <xf numFmtId="0" fontId="2" fillId="7" borderId="66" xfId="1" applyFont="1" applyFill="1" applyBorder="1" applyAlignment="1">
      <alignment horizontal="center" wrapText="1"/>
    </xf>
    <xf numFmtId="166" fontId="2" fillId="7" borderId="56" xfId="1" applyNumberFormat="1" applyFont="1" applyFill="1" applyBorder="1" applyAlignment="1">
      <alignment horizontal="center" wrapText="1"/>
    </xf>
    <xf numFmtId="166" fontId="2" fillId="7" borderId="57" xfId="1" applyNumberFormat="1" applyFont="1" applyFill="1" applyBorder="1" applyAlignment="1">
      <alignment horizontal="center" wrapText="1"/>
    </xf>
    <xf numFmtId="166" fontId="2" fillId="7" borderId="68" xfId="1" applyNumberFormat="1" applyFont="1" applyFill="1" applyBorder="1" applyAlignment="1">
      <alignment horizontal="center" wrapText="1"/>
    </xf>
    <xf numFmtId="0" fontId="2" fillId="7" borderId="57" xfId="1" applyFont="1" applyFill="1" applyBorder="1" applyAlignment="1">
      <alignment horizontal="center" wrapText="1"/>
    </xf>
    <xf numFmtId="14" fontId="2" fillId="7" borderId="60" xfId="1" applyNumberFormat="1" applyFont="1" applyFill="1" applyBorder="1" applyAlignment="1">
      <alignment horizontal="center" wrapText="1"/>
    </xf>
    <xf numFmtId="49" fontId="2" fillId="7" borderId="56" xfId="1" applyNumberFormat="1" applyFont="1" applyFill="1" applyBorder="1" applyAlignment="1">
      <alignment horizontal="center" wrapText="1"/>
    </xf>
    <xf numFmtId="166" fontId="3" fillId="6" borderId="29" xfId="0" applyNumberFormat="1" applyFont="1" applyFill="1" applyBorder="1" applyAlignment="1">
      <alignment horizontal="center" vertical="center" wrapText="1"/>
    </xf>
    <xf numFmtId="1" fontId="0" fillId="4" borderId="65" xfId="0" applyNumberFormat="1" applyFill="1" applyBorder="1" applyAlignment="1">
      <alignment horizontal="center"/>
    </xf>
    <xf numFmtId="166" fontId="3" fillId="5" borderId="64" xfId="1" applyNumberFormat="1" applyFont="1" applyFill="1" applyBorder="1" applyAlignment="1">
      <alignment horizontal="center" vertical="center" wrapText="1"/>
    </xf>
    <xf numFmtId="166" fontId="3" fillId="5" borderId="67" xfId="1" applyNumberFormat="1" applyFont="1" applyFill="1" applyBorder="1" applyAlignment="1">
      <alignment horizontal="center" vertical="center" wrapText="1"/>
    </xf>
    <xf numFmtId="8" fontId="3" fillId="6" borderId="64" xfId="0" applyNumberFormat="1" applyFont="1" applyFill="1" applyBorder="1" applyAlignment="1">
      <alignment horizontal="center" vertical="center" wrapText="1"/>
    </xf>
    <xf numFmtId="6" fontId="3" fillId="6" borderId="64" xfId="0" applyNumberFormat="1" applyFont="1" applyFill="1" applyBorder="1" applyAlignment="1">
      <alignment horizontal="center" vertical="center" wrapText="1"/>
    </xf>
    <xf numFmtId="6" fontId="3" fillId="6" borderId="67" xfId="0" applyNumberFormat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vertical="center"/>
    </xf>
    <xf numFmtId="49" fontId="2" fillId="3" borderId="3" xfId="1" applyNumberFormat="1" applyFont="1" applyFill="1" applyBorder="1" applyAlignment="1">
      <alignment vertical="center"/>
    </xf>
    <xf numFmtId="166" fontId="2" fillId="7" borderId="70" xfId="1" applyNumberFormat="1" applyFont="1" applyFill="1" applyBorder="1" applyAlignment="1">
      <alignment horizontal="center" wrapText="1"/>
    </xf>
    <xf numFmtId="166" fontId="2" fillId="3" borderId="69" xfId="1" applyNumberFormat="1" applyFont="1" applyFill="1" applyBorder="1" applyAlignment="1">
      <alignment vertical="center"/>
    </xf>
    <xf numFmtId="166" fontId="0" fillId="6" borderId="68" xfId="0" applyNumberFormat="1" applyFill="1" applyBorder="1" applyAlignment="1">
      <alignment horizontal="center"/>
    </xf>
    <xf numFmtId="166" fontId="2" fillId="3" borderId="69" xfId="0" applyNumberFormat="1" applyFont="1" applyFill="1" applyBorder="1" applyAlignment="1">
      <alignment vertical="center"/>
    </xf>
    <xf numFmtId="166" fontId="4" fillId="3" borderId="69" xfId="0" applyNumberFormat="1" applyFont="1" applyFill="1" applyBorder="1"/>
    <xf numFmtId="166" fontId="0" fillId="3" borderId="69" xfId="0" applyNumberFormat="1" applyFill="1" applyBorder="1" applyAlignment="1">
      <alignment horizontal="center"/>
    </xf>
    <xf numFmtId="166" fontId="3" fillId="3" borderId="69" xfId="0" applyNumberFormat="1" applyFont="1" applyFill="1" applyBorder="1" applyAlignment="1">
      <alignment horizontal="center"/>
    </xf>
    <xf numFmtId="166" fontId="0" fillId="6" borderId="48" xfId="0" applyNumberFormat="1" applyFill="1" applyBorder="1" applyAlignment="1">
      <alignment horizontal="center"/>
    </xf>
    <xf numFmtId="166" fontId="7" fillId="3" borderId="69" xfId="0" applyNumberFormat="1" applyFont="1" applyFill="1" applyBorder="1"/>
    <xf numFmtId="166" fontId="0" fillId="6" borderId="71" xfId="0" applyNumberFormat="1" applyFill="1" applyBorder="1" applyAlignment="1">
      <alignment horizontal="center"/>
    </xf>
    <xf numFmtId="166" fontId="0" fillId="6" borderId="70" xfId="0" applyNumberFormat="1" applyFill="1" applyBorder="1" applyAlignment="1">
      <alignment horizontal="center"/>
    </xf>
    <xf numFmtId="166" fontId="0" fillId="7" borderId="73" xfId="0" applyNumberFormat="1" applyFill="1" applyBorder="1" applyAlignment="1">
      <alignment horizontal="center"/>
    </xf>
    <xf numFmtId="166" fontId="0" fillId="8" borderId="72" xfId="0" applyNumberFormat="1" applyFill="1" applyBorder="1" applyAlignment="1">
      <alignment horizontal="center"/>
    </xf>
    <xf numFmtId="0" fontId="10" fillId="0" borderId="0" xfId="0" applyFont="1"/>
    <xf numFmtId="0" fontId="10" fillId="7" borderId="54" xfId="0" applyFont="1" applyFill="1" applyBorder="1" applyAlignment="1">
      <alignment horizontal="center"/>
    </xf>
    <xf numFmtId="14" fontId="10" fillId="0" borderId="63" xfId="0" applyNumberFormat="1" applyFont="1" applyBorder="1"/>
    <xf numFmtId="0" fontId="10" fillId="0" borderId="64" xfId="0" applyFont="1" applyBorder="1" applyAlignment="1">
      <alignment horizontal="center"/>
    </xf>
    <xf numFmtId="166" fontId="10" fillId="6" borderId="64" xfId="0" applyNumberFormat="1" applyFont="1" applyFill="1" applyBorder="1" applyAlignment="1">
      <alignment horizontal="center"/>
    </xf>
    <xf numFmtId="166" fontId="10" fillId="6" borderId="29" xfId="0" applyNumberFormat="1" applyFont="1" applyFill="1" applyBorder="1" applyAlignment="1">
      <alignment horizontal="center"/>
    </xf>
    <xf numFmtId="166" fontId="10" fillId="7" borderId="55" xfId="0" applyNumberFormat="1" applyFont="1" applyFill="1" applyBorder="1" applyAlignment="1">
      <alignment horizontal="center"/>
    </xf>
    <xf numFmtId="166" fontId="10" fillId="6" borderId="29" xfId="0" applyNumberFormat="1" applyFont="1" applyFill="1" applyBorder="1"/>
    <xf numFmtId="14" fontId="10" fillId="0" borderId="6" xfId="0" applyNumberFormat="1" applyFont="1" applyBorder="1"/>
    <xf numFmtId="166" fontId="10" fillId="6" borderId="0" xfId="0" applyNumberFormat="1" applyFont="1" applyFill="1"/>
    <xf numFmtId="166" fontId="10" fillId="6" borderId="1" xfId="0" applyNumberFormat="1" applyFont="1" applyFill="1" applyBorder="1"/>
    <xf numFmtId="14" fontId="10" fillId="0" borderId="65" xfId="0" applyNumberFormat="1" applyFont="1" applyBorder="1"/>
    <xf numFmtId="166" fontId="10" fillId="6" borderId="64" xfId="0" applyNumberFormat="1" applyFont="1" applyFill="1" applyBorder="1"/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4" fontId="10" fillId="9" borderId="3" xfId="0" applyNumberFormat="1" applyFont="1" applyFill="1" applyBorder="1"/>
    <xf numFmtId="0" fontId="10" fillId="9" borderId="3" xfId="0" applyFont="1" applyFill="1" applyBorder="1"/>
    <xf numFmtId="166" fontId="10" fillId="9" borderId="3" xfId="0" applyNumberFormat="1" applyFont="1" applyFill="1" applyBorder="1"/>
    <xf numFmtId="0" fontId="10" fillId="9" borderId="3" xfId="0" applyFont="1" applyFill="1" applyBorder="1" applyAlignment="1">
      <alignment horizontal="center"/>
    </xf>
    <xf numFmtId="166" fontId="10" fillId="9" borderId="3" xfId="0" applyNumberFormat="1" applyFont="1" applyFill="1" applyBorder="1" applyAlignment="1">
      <alignment horizontal="center"/>
    </xf>
    <xf numFmtId="166" fontId="10" fillId="6" borderId="1" xfId="0" applyNumberFormat="1" applyFont="1" applyFill="1" applyBorder="1" applyAlignment="1">
      <alignment horizontal="center"/>
    </xf>
    <xf numFmtId="166" fontId="10" fillId="6" borderId="2" xfId="0" applyNumberFormat="1" applyFont="1" applyFill="1" applyBorder="1" applyAlignment="1">
      <alignment horizontal="center"/>
    </xf>
    <xf numFmtId="14" fontId="10" fillId="4" borderId="8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4" borderId="6" xfId="0" applyNumberFormat="1" applyFont="1" applyFill="1" applyBorder="1"/>
    <xf numFmtId="166" fontId="10" fillId="7" borderId="59" xfId="0" applyNumberFormat="1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1" xfId="0" applyFont="1" applyFill="1" applyBorder="1"/>
    <xf numFmtId="0" fontId="11" fillId="9" borderId="3" xfId="0" applyFont="1" applyFill="1" applyBorder="1"/>
    <xf numFmtId="3" fontId="10" fillId="4" borderId="1" xfId="0" applyNumberFormat="1" applyFont="1" applyFill="1" applyBorder="1" applyAlignment="1">
      <alignment horizontal="center"/>
    </xf>
    <xf numFmtId="0" fontId="11" fillId="9" borderId="10" xfId="0" applyFont="1" applyFill="1" applyBorder="1"/>
    <xf numFmtId="0" fontId="10" fillId="4" borderId="0" xfId="0" applyFont="1" applyFill="1"/>
    <xf numFmtId="166" fontId="10" fillId="0" borderId="0" xfId="0" applyNumberFormat="1" applyFont="1" applyAlignment="1">
      <alignment horizontal="center"/>
    </xf>
    <xf numFmtId="14" fontId="2" fillId="9" borderId="3" xfId="1" applyNumberFormat="1" applyFont="1" applyFill="1" applyBorder="1" applyAlignment="1">
      <alignment vertical="center"/>
    </xf>
    <xf numFmtId="1" fontId="2" fillId="9" borderId="3" xfId="1" applyNumberFormat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14" fontId="2" fillId="9" borderId="3" xfId="0" applyNumberFormat="1" applyFont="1" applyFill="1" applyBorder="1" applyAlignment="1">
      <alignment vertical="center"/>
    </xf>
    <xf numFmtId="1" fontId="2" fillId="9" borderId="3" xfId="0" applyNumberFormat="1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14" fontId="4" fillId="9" borderId="3" xfId="0" applyNumberFormat="1" applyFont="1" applyFill="1" applyBorder="1"/>
    <xf numFmtId="1" fontId="4" fillId="9" borderId="3" xfId="0" applyNumberFormat="1" applyFont="1" applyFill="1" applyBorder="1"/>
    <xf numFmtId="0" fontId="4" fillId="9" borderId="3" xfId="0" applyFont="1" applyFill="1" applyBorder="1"/>
    <xf numFmtId="167" fontId="4" fillId="9" borderId="3" xfId="0" applyNumberFormat="1" applyFont="1" applyFill="1" applyBorder="1"/>
    <xf numFmtId="14" fontId="0" fillId="9" borderId="3" xfId="0" applyNumberFormat="1" applyFill="1" applyBorder="1" applyAlignment="1">
      <alignment horizontal="center"/>
    </xf>
    <xf numFmtId="1" fontId="0" fillId="9" borderId="3" xfId="0" applyNumberFormat="1" applyFill="1" applyBorder="1" applyAlignment="1">
      <alignment horizontal="center"/>
    </xf>
    <xf numFmtId="167" fontId="0" fillId="9" borderId="3" xfId="0" applyNumberFormat="1" applyFill="1" applyBorder="1" applyAlignment="1">
      <alignment horizontal="center"/>
    </xf>
    <xf numFmtId="167" fontId="3" fillId="9" borderId="3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/>
    </xf>
    <xf numFmtId="14" fontId="9" fillId="9" borderId="3" xfId="0" applyNumberFormat="1" applyFont="1" applyFill="1" applyBorder="1" applyAlignment="1">
      <alignment horizontal="center" wrapText="1"/>
    </xf>
    <xf numFmtId="1" fontId="9" fillId="9" borderId="3" xfId="0" applyNumberFormat="1" applyFont="1" applyFill="1" applyBorder="1" applyAlignment="1">
      <alignment horizontal="center" wrapText="1"/>
    </xf>
    <xf numFmtId="166" fontId="9" fillId="9" borderId="3" xfId="0" applyNumberFormat="1" applyFont="1" applyFill="1" applyBorder="1" applyAlignment="1">
      <alignment horizontal="center" wrapText="1"/>
    </xf>
    <xf numFmtId="14" fontId="0" fillId="0" borderId="6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7" fontId="0" fillId="6" borderId="1" xfId="0" applyNumberForma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7" fontId="4" fillId="9" borderId="0" xfId="0" applyNumberFormat="1" applyFont="1" applyFill="1" applyAlignment="1">
      <alignment horizontal="center"/>
    </xf>
    <xf numFmtId="14" fontId="0" fillId="0" borderId="6" xfId="0" applyNumberFormat="1" applyBorder="1" applyAlignment="1">
      <alignment horizontal="center"/>
    </xf>
    <xf numFmtId="167" fontId="0" fillId="6" borderId="2" xfId="0" applyNumberFormat="1" applyFill="1" applyBorder="1" applyAlignment="1">
      <alignment horizontal="center"/>
    </xf>
    <xf numFmtId="166" fontId="10" fillId="8" borderId="47" xfId="0" applyNumberFormat="1" applyFont="1" applyFill="1" applyBorder="1" applyAlignment="1">
      <alignment horizontal="center"/>
    </xf>
    <xf numFmtId="14" fontId="0" fillId="4" borderId="60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10" fillId="6" borderId="69" xfId="0" applyNumberFormat="1" applyFont="1" applyFill="1" applyBorder="1" applyAlignment="1">
      <alignment horizontal="center"/>
    </xf>
    <xf numFmtId="166" fontId="12" fillId="6" borderId="2" xfId="0" applyNumberFormat="1" applyFont="1" applyFill="1" applyBorder="1" applyAlignment="1">
      <alignment horizontal="center"/>
    </xf>
    <xf numFmtId="166" fontId="3" fillId="7" borderId="55" xfId="0" applyNumberFormat="1" applyFont="1" applyFill="1" applyBorder="1" applyAlignment="1">
      <alignment horizontal="center"/>
    </xf>
    <xf numFmtId="0" fontId="2" fillId="9" borderId="58" xfId="0" applyFont="1" applyFill="1" applyBorder="1" applyAlignment="1">
      <alignment horizontal="left"/>
    </xf>
    <xf numFmtId="14" fontId="9" fillId="9" borderId="58" xfId="0" applyNumberFormat="1" applyFont="1" applyFill="1" applyBorder="1" applyAlignment="1">
      <alignment horizontal="center" wrapText="1"/>
    </xf>
    <xf numFmtId="1" fontId="9" fillId="9" borderId="58" xfId="0" applyNumberFormat="1" applyFont="1" applyFill="1" applyBorder="1" applyAlignment="1">
      <alignment horizontal="center" wrapText="1"/>
    </xf>
    <xf numFmtId="166" fontId="9" fillId="9" borderId="58" xfId="0" applyNumberFormat="1" applyFont="1" applyFill="1" applyBorder="1" applyAlignment="1">
      <alignment horizontal="center" wrapText="1"/>
    </xf>
    <xf numFmtId="166" fontId="0" fillId="7" borderId="42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66" fontId="0" fillId="4" borderId="3" xfId="0" applyNumberForma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166" fontId="10" fillId="8" borderId="36" xfId="0" applyNumberFormat="1" applyFont="1" applyFill="1" applyBorder="1" applyAlignment="1">
      <alignment horizontal="center"/>
    </xf>
    <xf numFmtId="167" fontId="10" fillId="8" borderId="36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9" fillId="9" borderId="3" xfId="0" applyFont="1" applyFill="1" applyBorder="1" applyAlignment="1">
      <alignment horizontal="center" wrapText="1"/>
    </xf>
    <xf numFmtId="0" fontId="11" fillId="9" borderId="10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3" fillId="6" borderId="2" xfId="0" applyFont="1" applyFill="1" applyBorder="1"/>
    <xf numFmtId="0" fontId="12" fillId="6" borderId="2" xfId="0" applyFont="1" applyFill="1" applyBorder="1"/>
    <xf numFmtId="0" fontId="12" fillId="6" borderId="57" xfId="0" applyFont="1" applyFill="1" applyBorder="1"/>
    <xf numFmtId="0" fontId="12" fillId="6" borderId="56" xfId="0" applyFont="1" applyFill="1" applyBorder="1" applyAlignment="1">
      <alignment horizontal="center"/>
    </xf>
    <xf numFmtId="166" fontId="12" fillId="6" borderId="1" xfId="0" applyNumberFormat="1" applyFont="1" applyFill="1" applyBorder="1" applyAlignment="1">
      <alignment horizontal="center"/>
    </xf>
    <xf numFmtId="166" fontId="3" fillId="6" borderId="56" xfId="0" applyNumberFormat="1" applyFont="1" applyFill="1" applyBorder="1" applyAlignment="1">
      <alignment horizontal="center"/>
    </xf>
    <xf numFmtId="166" fontId="3" fillId="6" borderId="57" xfId="0" applyNumberFormat="1" applyFont="1" applyFill="1" applyBorder="1" applyAlignment="1">
      <alignment horizontal="center"/>
    </xf>
    <xf numFmtId="14" fontId="0" fillId="4" borderId="6" xfId="0" applyNumberFormat="1" applyFill="1" applyBorder="1"/>
    <xf numFmtId="0" fontId="0" fillId="6" borderId="1" xfId="0" applyFill="1" applyBorder="1"/>
    <xf numFmtId="0" fontId="9" fillId="9" borderId="58" xfId="0" applyFon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7" fillId="9" borderId="3" xfId="0" applyFon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/>
    <xf numFmtId="166" fontId="0" fillId="6" borderId="3" xfId="0" applyNumberForma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4" fillId="9" borderId="0" xfId="0" applyFont="1" applyFill="1"/>
    <xf numFmtId="14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/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166" fontId="10" fillId="8" borderId="51" xfId="0" applyNumberFormat="1" applyFont="1" applyFill="1" applyBorder="1" applyAlignment="1">
      <alignment horizontal="center"/>
    </xf>
    <xf numFmtId="166" fontId="3" fillId="7" borderId="5" xfId="0" applyNumberFormat="1" applyFont="1" applyFill="1" applyBorder="1" applyAlignment="1">
      <alignment horizontal="center"/>
    </xf>
    <xf numFmtId="166" fontId="6" fillId="9" borderId="0" xfId="0" applyNumberFormat="1" applyFont="1" applyFill="1" applyAlignment="1">
      <alignment horizontal="center"/>
    </xf>
    <xf numFmtId="0" fontId="2" fillId="9" borderId="3" xfId="0" applyFont="1" applyFill="1" applyBorder="1" applyAlignment="1">
      <alignment wrapText="1"/>
    </xf>
    <xf numFmtId="14" fontId="6" fillId="9" borderId="58" xfId="0" applyNumberFormat="1" applyFont="1" applyFill="1" applyBorder="1"/>
    <xf numFmtId="0" fontId="6" fillId="9" borderId="58" xfId="0" applyFont="1" applyFill="1" applyBorder="1" applyAlignment="1">
      <alignment horizontal="center"/>
    </xf>
    <xf numFmtId="166" fontId="6" fillId="9" borderId="58" xfId="0" applyNumberFormat="1" applyFont="1" applyFill="1" applyBorder="1" applyAlignment="1">
      <alignment horizontal="center"/>
    </xf>
    <xf numFmtId="14" fontId="10" fillId="9" borderId="58" xfId="0" applyNumberFormat="1" applyFont="1" applyFill="1" applyBorder="1"/>
    <xf numFmtId="0" fontId="3" fillId="9" borderId="58" xfId="0" applyFont="1" applyFill="1" applyBorder="1" applyAlignment="1">
      <alignment horizontal="center"/>
    </xf>
    <xf numFmtId="166" fontId="3" fillId="9" borderId="58" xfId="0" applyNumberFormat="1" applyFont="1" applyFill="1" applyBorder="1" applyAlignment="1">
      <alignment horizontal="center"/>
    </xf>
    <xf numFmtId="0" fontId="10" fillId="9" borderId="58" xfId="0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66" fontId="0" fillId="6" borderId="5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4" fontId="10" fillId="0" borderId="4" xfId="0" applyNumberFormat="1" applyFont="1" applyBorder="1"/>
    <xf numFmtId="166" fontId="3" fillId="6" borderId="2" xfId="0" applyNumberFormat="1" applyFont="1" applyFill="1" applyBorder="1" applyAlignment="1">
      <alignment horizontal="center"/>
    </xf>
    <xf numFmtId="166" fontId="10" fillId="8" borderId="20" xfId="0" applyNumberFormat="1" applyFont="1" applyFill="1" applyBorder="1" applyAlignment="1">
      <alignment horizontal="center"/>
    </xf>
    <xf numFmtId="0" fontId="2" fillId="7" borderId="57" xfId="1" applyFont="1" applyFill="1" applyBorder="1" applyAlignment="1">
      <alignment horizontal="left"/>
    </xf>
    <xf numFmtId="14" fontId="15" fillId="9" borderId="58" xfId="0" applyNumberFormat="1" applyFont="1" applyFill="1" applyBorder="1"/>
    <xf numFmtId="0" fontId="15" fillId="9" borderId="58" xfId="0" applyFont="1" applyFill="1" applyBorder="1" applyAlignment="1">
      <alignment horizontal="center"/>
    </xf>
    <xf numFmtId="166" fontId="15" fillId="9" borderId="58" xfId="0" applyNumberFormat="1" applyFont="1" applyFill="1" applyBorder="1" applyAlignment="1">
      <alignment horizontal="center"/>
    </xf>
    <xf numFmtId="14" fontId="0" fillId="9" borderId="3" xfId="0" applyNumberFormat="1" applyFill="1" applyBorder="1"/>
    <xf numFmtId="0" fontId="0" fillId="9" borderId="3" xfId="0" applyFill="1" applyBorder="1" applyAlignment="1">
      <alignment horizontal="center"/>
    </xf>
    <xf numFmtId="0" fontId="0" fillId="9" borderId="3" xfId="0" applyFill="1" applyBorder="1"/>
    <xf numFmtId="166" fontId="0" fillId="9" borderId="3" xfId="0" applyNumberFormat="1" applyFill="1" applyBorder="1" applyAlignment="1">
      <alignment horizontal="center"/>
    </xf>
    <xf numFmtId="0" fontId="2" fillId="9" borderId="3" xfId="0" applyFont="1" applyFill="1" applyBorder="1"/>
    <xf numFmtId="14" fontId="15" fillId="9" borderId="3" xfId="0" applyNumberFormat="1" applyFont="1" applyFill="1" applyBorder="1"/>
    <xf numFmtId="0" fontId="15" fillId="9" borderId="3" xfId="0" applyFont="1" applyFill="1" applyBorder="1" applyAlignment="1">
      <alignment horizontal="center"/>
    </xf>
    <xf numFmtId="0" fontId="15" fillId="9" borderId="3" xfId="0" applyFont="1" applyFill="1" applyBorder="1"/>
    <xf numFmtId="0" fontId="14" fillId="9" borderId="3" xfId="0" applyFont="1" applyFill="1" applyBorder="1"/>
    <xf numFmtId="166" fontId="15" fillId="9" borderId="3" xfId="0" applyNumberFormat="1" applyFont="1" applyFill="1" applyBorder="1" applyAlignment="1">
      <alignment horizontal="center"/>
    </xf>
    <xf numFmtId="14" fontId="15" fillId="9" borderId="3" xfId="0" applyNumberFormat="1" applyFont="1" applyFill="1" applyBorder="1" applyAlignment="1">
      <alignment horizontal="center"/>
    </xf>
    <xf numFmtId="1" fontId="15" fillId="9" borderId="3" xfId="0" applyNumberFormat="1" applyFont="1" applyFill="1" applyBorder="1" applyAlignment="1">
      <alignment horizontal="center"/>
    </xf>
    <xf numFmtId="166" fontId="0" fillId="7" borderId="35" xfId="0" applyNumberFormat="1" applyFill="1" applyBorder="1" applyAlignment="1">
      <alignment horizontal="center"/>
    </xf>
    <xf numFmtId="166" fontId="4" fillId="7" borderId="35" xfId="0" applyNumberFormat="1" applyFont="1" applyFill="1" applyBorder="1" applyAlignment="1">
      <alignment horizontal="center"/>
    </xf>
    <xf numFmtId="14" fontId="0" fillId="4" borderId="8" xfId="0" applyNumberFormat="1" applyFill="1" applyBorder="1"/>
    <xf numFmtId="14" fontId="0" fillId="9" borderId="58" xfId="0" applyNumberFormat="1" applyFill="1" applyBorder="1" applyAlignment="1">
      <alignment horizontal="center"/>
    </xf>
    <xf numFmtId="1" fontId="0" fillId="9" borderId="58" xfId="0" applyNumberFormat="1" applyFill="1" applyBorder="1" applyAlignment="1">
      <alignment horizontal="center"/>
    </xf>
    <xf numFmtId="166" fontId="0" fillId="9" borderId="58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3" fillId="7" borderId="59" xfId="0" applyNumberFormat="1" applyFont="1" applyFill="1" applyBorder="1" applyAlignment="1">
      <alignment horizontal="center"/>
    </xf>
    <xf numFmtId="14" fontId="0" fillId="9" borderId="58" xfId="0" applyNumberFormat="1" applyFill="1" applyBorder="1"/>
    <xf numFmtId="0" fontId="0" fillId="9" borderId="58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3" fillId="6" borderId="71" xfId="0" applyNumberFormat="1" applyFont="1" applyFill="1" applyBorder="1" applyAlignment="1">
      <alignment horizontal="center"/>
    </xf>
    <xf numFmtId="166" fontId="10" fillId="0" borderId="0" xfId="0" applyNumberFormat="1" applyFont="1"/>
    <xf numFmtId="6" fontId="0" fillId="6" borderId="1" xfId="0" applyNumberFormat="1" applyFill="1" applyBorder="1" applyAlignment="1">
      <alignment horizontal="center"/>
    </xf>
    <xf numFmtId="6" fontId="3" fillId="6" borderId="29" xfId="0" applyNumberFormat="1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66" fontId="3" fillId="6" borderId="29" xfId="1" applyNumberFormat="1" applyFont="1" applyFill="1" applyBorder="1" applyAlignment="1">
      <alignment horizontal="center" vertical="center" wrapText="1"/>
    </xf>
    <xf numFmtId="14" fontId="3" fillId="4" borderId="6" xfId="1" applyNumberFormat="1" applyFont="1" applyFill="1" applyBorder="1" applyAlignment="1">
      <alignment horizontal="center" vertical="center" wrapText="1"/>
    </xf>
    <xf numFmtId="166" fontId="2" fillId="9" borderId="3" xfId="1" applyNumberFormat="1" applyFont="1" applyFill="1" applyBorder="1" applyAlignment="1">
      <alignment vertical="center"/>
    </xf>
    <xf numFmtId="166" fontId="2" fillId="9" borderId="3" xfId="0" applyNumberFormat="1" applyFont="1" applyFill="1" applyBorder="1" applyAlignment="1">
      <alignment vertical="center"/>
    </xf>
    <xf numFmtId="166" fontId="4" fillId="9" borderId="3" xfId="0" applyNumberFormat="1" applyFont="1" applyFill="1" applyBorder="1"/>
    <xf numFmtId="0" fontId="5" fillId="9" borderId="3" xfId="0" applyFont="1" applyFill="1" applyBorder="1"/>
    <xf numFmtId="166" fontId="5" fillId="9" borderId="3" xfId="0" applyNumberFormat="1" applyFont="1" applyFill="1" applyBorder="1"/>
    <xf numFmtId="14" fontId="6" fillId="9" borderId="3" xfId="0" applyNumberFormat="1" applyFont="1" applyFill="1" applyBorder="1"/>
    <xf numFmtId="0" fontId="6" fillId="9" borderId="3" xfId="0" applyFont="1" applyFill="1" applyBorder="1"/>
    <xf numFmtId="166" fontId="6" fillId="9" borderId="3" xfId="0" applyNumberFormat="1" applyFont="1" applyFill="1" applyBorder="1"/>
    <xf numFmtId="14" fontId="3" fillId="9" borderId="3" xfId="0" applyNumberFormat="1" applyFont="1" applyFill="1" applyBorder="1"/>
    <xf numFmtId="0" fontId="3" fillId="9" borderId="3" xfId="0" applyFont="1" applyFill="1" applyBorder="1" applyAlignment="1">
      <alignment horizontal="center"/>
    </xf>
    <xf numFmtId="166" fontId="3" fillId="9" borderId="3" xfId="0" applyNumberFormat="1" applyFont="1" applyFill="1" applyBorder="1" applyAlignment="1">
      <alignment horizontal="center"/>
    </xf>
    <xf numFmtId="0" fontId="3" fillId="9" borderId="3" xfId="0" applyFont="1" applyFill="1" applyBorder="1"/>
    <xf numFmtId="166" fontId="3" fillId="9" borderId="3" xfId="0" applyNumberFormat="1" applyFont="1" applyFill="1" applyBorder="1"/>
    <xf numFmtId="167" fontId="3" fillId="8" borderId="36" xfId="0" applyNumberFormat="1" applyFont="1" applyFill="1" applyBorder="1" applyAlignment="1">
      <alignment horizontal="center"/>
    </xf>
    <xf numFmtId="0" fontId="7" fillId="9" borderId="0" xfId="0" applyFont="1" applyFill="1"/>
    <xf numFmtId="0" fontId="7" fillId="8" borderId="36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2" fillId="9" borderId="3" xfId="0" applyFont="1" applyFill="1" applyBorder="1" applyAlignment="1">
      <alignment horizontal="left"/>
    </xf>
    <xf numFmtId="0" fontId="8" fillId="9" borderId="3" xfId="0" applyFont="1" applyFill="1" applyBorder="1" applyAlignment="1">
      <alignment wrapText="1"/>
    </xf>
    <xf numFmtId="0" fontId="9" fillId="9" borderId="3" xfId="0" applyFont="1" applyFill="1" applyBorder="1" applyAlignment="1">
      <alignment wrapText="1"/>
    </xf>
    <xf numFmtId="0" fontId="8" fillId="8" borderId="36" xfId="0" applyFont="1" applyFill="1" applyBorder="1" applyAlignment="1">
      <alignment wrapText="1"/>
    </xf>
    <xf numFmtId="0" fontId="7" fillId="9" borderId="3" xfId="0" applyFont="1" applyFill="1" applyBorder="1" applyAlignment="1">
      <alignment horizontal="center"/>
    </xf>
    <xf numFmtId="0" fontId="7" fillId="9" borderId="10" xfId="0" applyFont="1" applyFill="1" applyBorder="1"/>
    <xf numFmtId="0" fontId="8" fillId="9" borderId="58" xfId="0" applyFont="1" applyFill="1" applyBorder="1" applyAlignment="1">
      <alignment wrapText="1"/>
    </xf>
    <xf numFmtId="0" fontId="8" fillId="9" borderId="3" xfId="0" applyFont="1" applyFill="1" applyBorder="1" applyAlignment="1">
      <alignment horizontal="center" wrapText="1"/>
    </xf>
    <xf numFmtId="0" fontId="4" fillId="7" borderId="42" xfId="0" applyFont="1" applyFill="1" applyBorder="1"/>
    <xf numFmtId="0" fontId="4" fillId="7" borderId="42" xfId="0" applyFont="1" applyFill="1" applyBorder="1" applyAlignment="1">
      <alignment horizontal="right"/>
    </xf>
    <xf numFmtId="0" fontId="4" fillId="7" borderId="35" xfId="0" applyFont="1" applyFill="1" applyBorder="1"/>
    <xf numFmtId="167" fontId="4" fillId="8" borderId="44" xfId="0" applyNumberFormat="1" applyFont="1" applyFill="1" applyBorder="1" applyAlignment="1">
      <alignment horizontal="center"/>
    </xf>
    <xf numFmtId="166" fontId="8" fillId="9" borderId="3" xfId="0" applyNumberFormat="1" applyFont="1" applyFill="1" applyBorder="1" applyAlignment="1">
      <alignment horizontal="center" wrapText="1"/>
    </xf>
    <xf numFmtId="0" fontId="4" fillId="4" borderId="2" xfId="0" applyFont="1" applyFill="1" applyBorder="1"/>
    <xf numFmtId="0" fontId="4" fillId="0" borderId="7" xfId="0" applyFont="1" applyBorder="1"/>
    <xf numFmtId="0" fontId="4" fillId="0" borderId="0" xfId="0" applyFont="1"/>
    <xf numFmtId="0" fontId="4" fillId="6" borderId="3" xfId="0" applyFont="1" applyFill="1" applyBorder="1"/>
    <xf numFmtId="0" fontId="4" fillId="6" borderId="0" xfId="0" applyFont="1" applyFill="1"/>
    <xf numFmtId="0" fontId="10" fillId="0" borderId="0" xfId="0" applyFont="1" applyAlignment="1">
      <alignment horizontal="right"/>
    </xf>
    <xf numFmtId="166" fontId="10" fillId="8" borderId="49" xfId="0" applyNumberFormat="1" applyFont="1" applyFill="1" applyBorder="1" applyAlignment="1">
      <alignment horizontal="center"/>
    </xf>
    <xf numFmtId="166" fontId="10" fillId="8" borderId="74" xfId="0" applyNumberFormat="1" applyFont="1" applyFill="1" applyBorder="1" applyAlignment="1">
      <alignment horizontal="center"/>
    </xf>
    <xf numFmtId="166" fontId="4" fillId="7" borderId="75" xfId="0" applyNumberFormat="1" applyFont="1" applyFill="1" applyBorder="1" applyAlignment="1">
      <alignment horizontal="center"/>
    </xf>
    <xf numFmtId="167" fontId="4" fillId="8" borderId="50" xfId="0" applyNumberFormat="1" applyFont="1" applyFill="1" applyBorder="1" applyAlignment="1">
      <alignment horizontal="center"/>
    </xf>
    <xf numFmtId="0" fontId="4" fillId="4" borderId="76" xfId="0" applyFont="1" applyFill="1" applyBorder="1"/>
    <xf numFmtId="0" fontId="4" fillId="4" borderId="77" xfId="0" applyFont="1" applyFill="1" applyBorder="1"/>
    <xf numFmtId="0" fontId="4" fillId="4" borderId="78" xfId="0" applyFont="1" applyFill="1" applyBorder="1"/>
    <xf numFmtId="0" fontId="4" fillId="4" borderId="79" xfId="0" applyFont="1" applyFill="1" applyBorder="1"/>
    <xf numFmtId="0" fontId="4" fillId="4" borderId="80" xfId="0" applyFont="1" applyFill="1" applyBorder="1"/>
    <xf numFmtId="0" fontId="7" fillId="0" borderId="76" xfId="0" applyFont="1" applyBorder="1" applyAlignment="1">
      <alignment wrapText="1"/>
    </xf>
    <xf numFmtId="0" fontId="2" fillId="4" borderId="81" xfId="0" applyFont="1" applyFill="1" applyBorder="1" applyAlignment="1">
      <alignment vertical="center"/>
    </xf>
    <xf numFmtId="0" fontId="2" fillId="4" borderId="81" xfId="1" applyFont="1" applyFill="1" applyBorder="1" applyAlignment="1">
      <alignment vertical="center"/>
    </xf>
    <xf numFmtId="0" fontId="16" fillId="0" borderId="0" xfId="0" applyFont="1"/>
    <xf numFmtId="166" fontId="3" fillId="7" borderId="82" xfId="0" applyNumberFormat="1" applyFont="1" applyFill="1" applyBorder="1" applyAlignment="1">
      <alignment horizontal="center"/>
    </xf>
    <xf numFmtId="166" fontId="3" fillId="7" borderId="83" xfId="0" applyNumberFormat="1" applyFont="1" applyFill="1" applyBorder="1" applyAlignment="1">
      <alignment horizontal="center"/>
    </xf>
    <xf numFmtId="166" fontId="3" fillId="7" borderId="84" xfId="0" applyNumberFormat="1" applyFont="1" applyFill="1" applyBorder="1" applyAlignment="1">
      <alignment horizontal="center"/>
    </xf>
    <xf numFmtId="166" fontId="3" fillId="7" borderId="85" xfId="0" applyNumberFormat="1" applyFont="1" applyFill="1" applyBorder="1" applyAlignment="1">
      <alignment horizontal="center"/>
    </xf>
    <xf numFmtId="166" fontId="10" fillId="8" borderId="86" xfId="0" applyNumberFormat="1" applyFont="1" applyFill="1" applyBorder="1" applyAlignment="1">
      <alignment horizontal="center"/>
    </xf>
    <xf numFmtId="166" fontId="10" fillId="8" borderId="87" xfId="0" applyNumberFormat="1" applyFont="1" applyFill="1" applyBorder="1" applyAlignment="1">
      <alignment horizontal="center"/>
    </xf>
    <xf numFmtId="14" fontId="3" fillId="4" borderId="88" xfId="0" applyNumberFormat="1" applyFont="1" applyFill="1" applyBorder="1" applyAlignment="1">
      <alignment horizontal="center" vertical="center" wrapText="1"/>
    </xf>
    <xf numFmtId="166" fontId="3" fillId="7" borderId="54" xfId="0" applyNumberFormat="1" applyFont="1" applyFill="1" applyBorder="1" applyAlignment="1">
      <alignment horizontal="center"/>
    </xf>
    <xf numFmtId="166" fontId="3" fillId="7" borderId="89" xfId="0" applyNumberFormat="1" applyFont="1" applyFill="1" applyBorder="1" applyAlignment="1">
      <alignment horizontal="center"/>
    </xf>
    <xf numFmtId="166" fontId="3" fillId="7" borderId="90" xfId="0" applyNumberFormat="1" applyFont="1" applyFill="1" applyBorder="1" applyAlignment="1">
      <alignment horizontal="center"/>
    </xf>
    <xf numFmtId="166" fontId="3" fillId="7" borderId="91" xfId="0" applyNumberFormat="1" applyFont="1" applyFill="1" applyBorder="1" applyAlignment="1">
      <alignment horizontal="center"/>
    </xf>
    <xf numFmtId="166" fontId="4" fillId="7" borderId="92" xfId="0" applyNumberFormat="1" applyFont="1" applyFill="1" applyBorder="1" applyAlignment="1">
      <alignment horizontal="center"/>
    </xf>
    <xf numFmtId="166" fontId="10" fillId="8" borderId="93" xfId="0" applyNumberFormat="1" applyFont="1" applyFill="1" applyBorder="1" applyAlignment="1">
      <alignment horizontal="center"/>
    </xf>
    <xf numFmtId="166" fontId="10" fillId="8" borderId="94" xfId="0" applyNumberFormat="1" applyFont="1" applyFill="1" applyBorder="1" applyAlignment="1">
      <alignment horizontal="center"/>
    </xf>
    <xf numFmtId="166" fontId="10" fillId="8" borderId="95" xfId="0" applyNumberFormat="1" applyFont="1" applyFill="1" applyBorder="1" applyAlignment="1">
      <alignment horizontal="center"/>
    </xf>
    <xf numFmtId="166" fontId="10" fillId="8" borderId="96" xfId="0" applyNumberFormat="1" applyFont="1" applyFill="1" applyBorder="1" applyAlignment="1">
      <alignment horizontal="center"/>
    </xf>
    <xf numFmtId="166" fontId="10" fillId="8" borderId="97" xfId="0" applyNumberFormat="1" applyFont="1" applyFill="1" applyBorder="1" applyAlignment="1">
      <alignment horizontal="center"/>
    </xf>
    <xf numFmtId="166" fontId="10" fillId="8" borderId="98" xfId="0" applyNumberFormat="1" applyFont="1" applyFill="1" applyBorder="1" applyAlignment="1">
      <alignment horizontal="center"/>
    </xf>
    <xf numFmtId="166" fontId="10" fillId="8" borderId="99" xfId="0" applyNumberFormat="1" applyFont="1" applyFill="1" applyBorder="1" applyAlignment="1">
      <alignment horizontal="center"/>
    </xf>
    <xf numFmtId="166" fontId="10" fillId="8" borderId="100" xfId="0" applyNumberFormat="1" applyFont="1" applyFill="1" applyBorder="1" applyAlignment="1">
      <alignment horizontal="center"/>
    </xf>
    <xf numFmtId="166" fontId="3" fillId="7" borderId="101" xfId="0" applyNumberFormat="1" applyFont="1" applyFill="1" applyBorder="1" applyAlignment="1">
      <alignment horizontal="center"/>
    </xf>
    <xf numFmtId="16" fontId="10" fillId="0" borderId="0" xfId="0" applyNumberFormat="1" applyFont="1" applyAlignment="1">
      <alignment horizontal="center"/>
    </xf>
    <xf numFmtId="166" fontId="0" fillId="0" borderId="0" xfId="0" applyNumberFormat="1" applyAlignment="1">
      <alignment horizontal="left"/>
    </xf>
    <xf numFmtId="166" fontId="10" fillId="8" borderId="2" xfId="0" applyNumberFormat="1" applyFont="1" applyFill="1" applyBorder="1" applyAlignment="1">
      <alignment horizontal="center"/>
    </xf>
    <xf numFmtId="166" fontId="10" fillId="8" borderId="102" xfId="0" applyNumberFormat="1" applyFont="1" applyFill="1" applyBorder="1" applyAlignment="1">
      <alignment horizontal="center"/>
    </xf>
    <xf numFmtId="0" fontId="17" fillId="0" borderId="0" xfId="0" applyFont="1"/>
    <xf numFmtId="166" fontId="3" fillId="7" borderId="103" xfId="0" applyNumberFormat="1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4" fillId="3" borderId="3" xfId="0" applyFont="1" applyFill="1" applyBorder="1"/>
    <xf numFmtId="0" fontId="2" fillId="3" borderId="3" xfId="0" applyFont="1" applyFill="1" applyBorder="1"/>
    <xf numFmtId="0" fontId="4" fillId="4" borderId="28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3" xfId="0" applyFont="1" applyFill="1" applyBorder="1"/>
    <xf numFmtId="0" fontId="4" fillId="4" borderId="7" xfId="0" applyFont="1" applyFill="1" applyBorder="1"/>
    <xf numFmtId="0" fontId="2" fillId="8" borderId="51" xfId="1" applyFont="1" applyFill="1" applyBorder="1" applyAlignment="1">
      <alignment vertical="center"/>
    </xf>
    <xf numFmtId="0" fontId="2" fillId="8" borderId="51" xfId="0" applyFont="1" applyFill="1" applyBorder="1" applyAlignment="1">
      <alignment vertical="center"/>
    </xf>
    <xf numFmtId="0" fontId="4" fillId="8" borderId="51" xfId="0" applyFont="1" applyFill="1" applyBorder="1"/>
    <xf numFmtId="167" fontId="4" fillId="8" borderId="51" xfId="0" applyNumberFormat="1" applyFont="1" applyFill="1" applyBorder="1"/>
    <xf numFmtId="167" fontId="10" fillId="8" borderId="51" xfId="0" applyNumberFormat="1" applyFont="1" applyFill="1" applyBorder="1" applyAlignment="1">
      <alignment horizontal="center"/>
    </xf>
    <xf numFmtId="167" fontId="3" fillId="8" borderId="51" xfId="0" applyNumberFormat="1" applyFont="1" applyFill="1" applyBorder="1" applyAlignment="1">
      <alignment horizontal="center"/>
    </xf>
    <xf numFmtId="0" fontId="7" fillId="8" borderId="51" xfId="0" applyFont="1" applyFill="1" applyBorder="1"/>
    <xf numFmtId="0" fontId="8" fillId="8" borderId="51" xfId="0" applyFont="1" applyFill="1" applyBorder="1" applyAlignment="1">
      <alignment wrapText="1"/>
    </xf>
    <xf numFmtId="0" fontId="10" fillId="7" borderId="104" xfId="0" applyFont="1" applyFill="1" applyBorder="1" applyAlignment="1">
      <alignment horizontal="center"/>
    </xf>
    <xf numFmtId="166" fontId="3" fillId="7" borderId="105" xfId="0" applyNumberFormat="1" applyFont="1" applyFill="1" applyBorder="1" applyAlignment="1">
      <alignment horizontal="center"/>
    </xf>
    <xf numFmtId="166" fontId="10" fillId="7" borderId="105" xfId="0" applyNumberFormat="1" applyFont="1" applyFill="1" applyBorder="1" applyAlignment="1">
      <alignment horizontal="center"/>
    </xf>
    <xf numFmtId="166" fontId="10" fillId="7" borderId="106" xfId="0" applyNumberFormat="1" applyFont="1" applyFill="1" applyBorder="1" applyAlignment="1">
      <alignment horizontal="center"/>
    </xf>
    <xf numFmtId="166" fontId="3" fillId="7" borderId="106" xfId="0" applyNumberFormat="1" applyFont="1" applyFill="1" applyBorder="1" applyAlignment="1">
      <alignment horizontal="center"/>
    </xf>
    <xf numFmtId="166" fontId="3" fillId="7" borderId="107" xfId="0" applyNumberFormat="1" applyFont="1" applyFill="1" applyBorder="1" applyAlignment="1">
      <alignment horizontal="center"/>
    </xf>
    <xf numFmtId="166" fontId="3" fillId="7" borderId="104" xfId="0" applyNumberFormat="1" applyFont="1" applyFill="1" applyBorder="1" applyAlignment="1">
      <alignment horizontal="center"/>
    </xf>
    <xf numFmtId="166" fontId="3" fillId="7" borderId="108" xfId="0" applyNumberFormat="1" applyFont="1" applyFill="1" applyBorder="1" applyAlignment="1">
      <alignment horizontal="center"/>
    </xf>
    <xf numFmtId="166" fontId="3" fillId="7" borderId="109" xfId="0" applyNumberFormat="1" applyFont="1" applyFill="1" applyBorder="1" applyAlignment="1">
      <alignment horizontal="center"/>
    </xf>
    <xf numFmtId="166" fontId="3" fillId="7" borderId="110" xfId="0" applyNumberFormat="1" applyFont="1" applyFill="1" applyBorder="1" applyAlignment="1">
      <alignment horizontal="center"/>
    </xf>
    <xf numFmtId="0" fontId="2" fillId="8" borderId="105" xfId="1" applyFont="1" applyFill="1" applyBorder="1" applyAlignment="1">
      <alignment vertical="center"/>
    </xf>
    <xf numFmtId="166" fontId="10" fillId="8" borderId="106" xfId="0" applyNumberFormat="1" applyFont="1" applyFill="1" applyBorder="1" applyAlignment="1">
      <alignment horizontal="center"/>
    </xf>
    <xf numFmtId="0" fontId="2" fillId="8" borderId="105" xfId="0" applyFont="1" applyFill="1" applyBorder="1" applyAlignment="1">
      <alignment vertical="center"/>
    </xf>
    <xf numFmtId="0" fontId="4" fillId="8" borderId="105" xfId="0" applyFont="1" applyFill="1" applyBorder="1"/>
    <xf numFmtId="167" fontId="4" fillId="8" borderId="105" xfId="0" applyNumberFormat="1" applyFont="1" applyFill="1" applyBorder="1"/>
    <xf numFmtId="167" fontId="10" fillId="8" borderId="105" xfId="0" applyNumberFormat="1" applyFont="1" applyFill="1" applyBorder="1" applyAlignment="1">
      <alignment horizontal="center"/>
    </xf>
    <xf numFmtId="167" fontId="3" fillId="8" borderId="105" xfId="0" applyNumberFormat="1" applyFont="1" applyFill="1" applyBorder="1" applyAlignment="1">
      <alignment horizontal="center"/>
    </xf>
    <xf numFmtId="0" fontId="7" fillId="8" borderId="105" xfId="0" applyFont="1" applyFill="1" applyBorder="1"/>
    <xf numFmtId="0" fontId="8" fillId="8" borderId="105" xfId="0" applyFont="1" applyFill="1" applyBorder="1" applyAlignment="1">
      <alignment wrapText="1"/>
    </xf>
    <xf numFmtId="166" fontId="10" fillId="8" borderId="105" xfId="0" applyNumberFormat="1" applyFont="1" applyFill="1" applyBorder="1" applyAlignment="1">
      <alignment horizontal="center"/>
    </xf>
    <xf numFmtId="166" fontId="10" fillId="8" borderId="111" xfId="0" applyNumberFormat="1" applyFont="1" applyFill="1" applyBorder="1" applyAlignment="1">
      <alignment horizontal="center"/>
    </xf>
    <xf numFmtId="166" fontId="10" fillId="8" borderId="112" xfId="0" applyNumberFormat="1" applyFont="1" applyFill="1" applyBorder="1" applyAlignment="1">
      <alignment horizontal="center"/>
    </xf>
    <xf numFmtId="166" fontId="10" fillId="8" borderId="113" xfId="0" applyNumberFormat="1" applyFont="1" applyFill="1" applyBorder="1" applyAlignment="1">
      <alignment horizontal="center"/>
    </xf>
    <xf numFmtId="166" fontId="10" fillId="8" borderId="114" xfId="0" applyNumberFormat="1" applyFont="1" applyFill="1" applyBorder="1" applyAlignment="1">
      <alignment horizontal="center"/>
    </xf>
    <xf numFmtId="166" fontId="10" fillId="8" borderId="115" xfId="0" applyNumberFormat="1" applyFont="1" applyFill="1" applyBorder="1" applyAlignment="1">
      <alignment horizontal="center"/>
    </xf>
    <xf numFmtId="166" fontId="10" fillId="8" borderId="116" xfId="0" applyNumberFormat="1" applyFont="1" applyFill="1" applyBorder="1" applyAlignment="1">
      <alignment horizontal="center"/>
    </xf>
    <xf numFmtId="166" fontId="10" fillId="8" borderId="117" xfId="0" applyNumberFormat="1" applyFont="1" applyFill="1" applyBorder="1" applyAlignment="1">
      <alignment horizontal="center"/>
    </xf>
    <xf numFmtId="166" fontId="10" fillId="8" borderId="118" xfId="0" applyNumberFormat="1" applyFont="1" applyFill="1" applyBorder="1" applyAlignment="1">
      <alignment horizontal="center"/>
    </xf>
    <xf numFmtId="0" fontId="0" fillId="7" borderId="42" xfId="0" applyFill="1" applyBorder="1"/>
    <xf numFmtId="0" fontId="2" fillId="3" borderId="28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4" fillId="3" borderId="16" xfId="0" applyFont="1" applyFill="1" applyBorder="1"/>
    <xf numFmtId="0" fontId="4" fillId="3" borderId="10" xfId="0" applyFont="1" applyFill="1" applyBorder="1"/>
    <xf numFmtId="0" fontId="2" fillId="3" borderId="2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4" fillId="3" borderId="3" xfId="0" applyFont="1" applyFill="1" applyBorder="1"/>
    <xf numFmtId="0" fontId="2" fillId="3" borderId="3" xfId="0" applyFont="1" applyFill="1" applyBorder="1"/>
    <xf numFmtId="0" fontId="5" fillId="3" borderId="3" xfId="0" applyFont="1" applyFill="1" applyBorder="1"/>
    <xf numFmtId="0" fontId="7" fillId="3" borderId="3" xfId="0" applyFont="1" applyFill="1" applyBorder="1"/>
    <xf numFmtId="0" fontId="4" fillId="4" borderId="28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3" xfId="0" applyFont="1" applyFill="1" applyBorder="1"/>
    <xf numFmtId="0" fontId="4" fillId="4" borderId="7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 x14ac:dyDescent="0.25"/>
  <cols>
    <col min="1" max="1" width="22.28515625" customWidth="1"/>
    <col min="2" max="2" width="10.28515625" style="32" customWidth="1"/>
    <col min="3" max="3" width="9.5703125" style="32" customWidth="1"/>
    <col min="4" max="4" width="9.28515625" style="32" customWidth="1"/>
    <col min="5" max="5" width="10.28515625" style="32" customWidth="1"/>
    <col min="6" max="6" width="9.28515625" style="32" customWidth="1"/>
    <col min="7" max="7" width="10.28515625" style="32" customWidth="1"/>
    <col min="8" max="8" width="9.5703125" style="32" bestFit="1" customWidth="1"/>
    <col min="9" max="9" width="9.28515625" style="32" customWidth="1"/>
    <col min="10" max="10" width="10.28515625" style="32" customWidth="1"/>
    <col min="11" max="11" width="9.28515625" style="32" customWidth="1"/>
    <col min="12" max="12" width="10.85546875" style="32" customWidth="1"/>
    <col min="13" max="13" width="9.5703125" style="32" bestFit="1" customWidth="1"/>
    <col min="14" max="14" width="9.28515625" style="32" customWidth="1"/>
    <col min="15" max="15" width="10.28515625" style="32" customWidth="1"/>
    <col min="16" max="16" width="9.28515625" style="32" customWidth="1"/>
    <col min="17" max="17" width="12" customWidth="1"/>
  </cols>
  <sheetData>
    <row r="1" spans="1:17" ht="30.75" customHeight="1" thickBot="1" x14ac:dyDescent="0.3">
      <c r="A1" s="51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3" t="s">
        <v>3</v>
      </c>
      <c r="G1" s="54" t="s">
        <v>1</v>
      </c>
      <c r="H1" s="52" t="s">
        <v>2</v>
      </c>
      <c r="I1" s="52" t="s">
        <v>3</v>
      </c>
      <c r="J1" s="52" t="s">
        <v>4</v>
      </c>
      <c r="K1" s="53" t="s">
        <v>3</v>
      </c>
      <c r="L1" s="54" t="s">
        <v>1</v>
      </c>
      <c r="M1" s="52" t="s">
        <v>2</v>
      </c>
      <c r="N1" s="52" t="s">
        <v>3</v>
      </c>
      <c r="O1" s="52" t="s">
        <v>4</v>
      </c>
      <c r="P1" s="55" t="s">
        <v>3</v>
      </c>
      <c r="Q1" s="56" t="s">
        <v>5</v>
      </c>
    </row>
    <row r="2" spans="1:17" ht="19.5" customHeight="1" thickTop="1" x14ac:dyDescent="0.25">
      <c r="A2" s="34" t="s">
        <v>6</v>
      </c>
      <c r="B2" s="33"/>
      <c r="C2" s="33"/>
      <c r="D2" s="33"/>
      <c r="E2" s="33"/>
      <c r="F2" s="2"/>
      <c r="G2" s="3"/>
      <c r="H2" s="4"/>
      <c r="I2" s="4"/>
      <c r="J2" s="4"/>
      <c r="K2" s="2"/>
      <c r="L2" s="3"/>
      <c r="M2" s="4"/>
      <c r="N2" s="4"/>
      <c r="O2" s="4"/>
      <c r="P2" s="4"/>
      <c r="Q2" s="50"/>
    </row>
    <row r="3" spans="1:17" ht="19.5" customHeight="1" x14ac:dyDescent="0.25">
      <c r="A3" s="36" t="s">
        <v>7</v>
      </c>
      <c r="B3" s="5">
        <v>41577</v>
      </c>
      <c r="C3" s="6">
        <v>61</v>
      </c>
      <c r="D3" s="7">
        <v>1220</v>
      </c>
      <c r="E3" s="6">
        <v>29</v>
      </c>
      <c r="F3" s="8">
        <v>780</v>
      </c>
      <c r="G3" s="9">
        <v>41912</v>
      </c>
      <c r="H3" s="6">
        <v>8</v>
      </c>
      <c r="I3" s="7">
        <v>160</v>
      </c>
      <c r="J3" s="6">
        <v>1</v>
      </c>
      <c r="K3" s="10">
        <v>40</v>
      </c>
      <c r="L3" s="76">
        <v>42004</v>
      </c>
      <c r="M3" s="6">
        <v>0</v>
      </c>
      <c r="N3" s="7">
        <v>0</v>
      </c>
      <c r="O3" s="6">
        <v>0</v>
      </c>
      <c r="P3" s="41">
        <v>0</v>
      </c>
      <c r="Q3" s="47">
        <f>SUM(D3,F3,I3,K3,N3,P3)</f>
        <v>2200</v>
      </c>
    </row>
    <row r="4" spans="1:17" ht="19.5" customHeight="1" x14ac:dyDescent="0.25">
      <c r="A4" s="37" t="s">
        <v>8</v>
      </c>
      <c r="B4" s="35"/>
      <c r="C4" s="35"/>
      <c r="D4" s="35"/>
      <c r="E4" s="35"/>
      <c r="F4" s="11"/>
      <c r="G4" s="12"/>
      <c r="H4" s="13"/>
      <c r="I4" s="13"/>
      <c r="J4" s="13"/>
      <c r="K4" s="11"/>
      <c r="L4" s="12"/>
      <c r="M4" s="13"/>
      <c r="N4" s="13"/>
      <c r="O4" s="13"/>
      <c r="P4" s="13"/>
      <c r="Q4" s="49"/>
    </row>
    <row r="5" spans="1:17" ht="19.5" customHeight="1" x14ac:dyDescent="0.25">
      <c r="A5" s="38" t="s">
        <v>9</v>
      </c>
      <c r="B5" s="14">
        <v>41625</v>
      </c>
      <c r="C5" s="15">
        <v>51</v>
      </c>
      <c r="D5" s="16">
        <v>1020</v>
      </c>
      <c r="E5" s="15">
        <v>17</v>
      </c>
      <c r="F5" s="17">
        <v>460</v>
      </c>
      <c r="G5" s="18">
        <v>41912</v>
      </c>
      <c r="H5" s="15">
        <v>13</v>
      </c>
      <c r="I5" s="16">
        <v>260</v>
      </c>
      <c r="J5" s="15">
        <v>2</v>
      </c>
      <c r="K5" s="17">
        <v>60</v>
      </c>
      <c r="L5" s="77">
        <v>42004</v>
      </c>
      <c r="M5" s="15">
        <v>1</v>
      </c>
      <c r="N5" s="16">
        <v>20</v>
      </c>
      <c r="O5" s="15">
        <v>0</v>
      </c>
      <c r="P5" s="42">
        <v>0</v>
      </c>
      <c r="Q5" s="48">
        <f>SUM(D5,F5,I5,K5,N5,P5)</f>
        <v>1820</v>
      </c>
    </row>
    <row r="6" spans="1:17" ht="19.5" customHeight="1" x14ac:dyDescent="0.25">
      <c r="A6" s="39" t="s">
        <v>10</v>
      </c>
      <c r="B6" s="1"/>
      <c r="C6" s="1"/>
      <c r="D6" s="1"/>
      <c r="E6" s="1"/>
      <c r="F6" s="11"/>
      <c r="G6" s="12"/>
      <c r="H6" s="13"/>
      <c r="I6" s="13"/>
      <c r="J6" s="13"/>
      <c r="K6" s="11"/>
      <c r="L6" s="12"/>
      <c r="M6" s="13"/>
      <c r="N6" s="13"/>
      <c r="O6" s="13"/>
      <c r="P6" s="13"/>
      <c r="Q6" s="59"/>
    </row>
    <row r="7" spans="1:17" ht="19.5" customHeight="1" x14ac:dyDescent="0.25">
      <c r="A7" s="36" t="s">
        <v>11</v>
      </c>
      <c r="B7" s="5">
        <v>41674</v>
      </c>
      <c r="C7" s="6">
        <v>14</v>
      </c>
      <c r="D7" s="20">
        <v>280</v>
      </c>
      <c r="E7" s="6">
        <v>3</v>
      </c>
      <c r="F7" s="21">
        <v>120</v>
      </c>
      <c r="G7" s="22">
        <v>41912</v>
      </c>
      <c r="H7" s="23">
        <v>1</v>
      </c>
      <c r="I7" s="20">
        <v>20</v>
      </c>
      <c r="J7" s="23">
        <v>0</v>
      </c>
      <c r="K7" s="21">
        <v>0</v>
      </c>
      <c r="L7" s="76">
        <v>42004</v>
      </c>
      <c r="M7" s="23">
        <v>0</v>
      </c>
      <c r="N7" s="20">
        <v>0</v>
      </c>
      <c r="O7" s="23">
        <v>0</v>
      </c>
      <c r="P7" s="43">
        <v>0</v>
      </c>
      <c r="Q7" s="60">
        <f>SUM(D7,F7,I7,K7,N7,P7)</f>
        <v>420</v>
      </c>
    </row>
    <row r="8" spans="1:17" ht="19.5" customHeight="1" x14ac:dyDescent="0.25">
      <c r="A8" s="37" t="s">
        <v>12</v>
      </c>
      <c r="B8" s="35"/>
      <c r="C8" s="35"/>
      <c r="D8" s="35"/>
      <c r="E8" s="35"/>
      <c r="F8" s="11"/>
      <c r="G8" s="12"/>
      <c r="H8" s="13"/>
      <c r="I8" s="13"/>
      <c r="J8" s="13"/>
      <c r="K8" s="11"/>
      <c r="L8" s="12"/>
      <c r="M8" s="13"/>
      <c r="N8" s="13"/>
      <c r="O8" s="13"/>
      <c r="P8" s="13"/>
      <c r="Q8" s="59"/>
    </row>
    <row r="9" spans="1:17" ht="19.5" customHeight="1" x14ac:dyDescent="0.25">
      <c r="A9" s="38" t="s">
        <v>13</v>
      </c>
      <c r="B9" s="14">
        <v>41710</v>
      </c>
      <c r="C9" s="15">
        <v>19</v>
      </c>
      <c r="D9" s="24">
        <v>380</v>
      </c>
      <c r="E9" s="15">
        <v>8</v>
      </c>
      <c r="F9" s="25">
        <v>320</v>
      </c>
      <c r="G9" s="18">
        <v>41912</v>
      </c>
      <c r="H9" s="15">
        <v>0</v>
      </c>
      <c r="I9" s="24">
        <v>0</v>
      </c>
      <c r="J9" s="15">
        <v>0</v>
      </c>
      <c r="K9" s="25">
        <v>0</v>
      </c>
      <c r="L9" s="77">
        <v>42004</v>
      </c>
      <c r="M9" s="15">
        <v>1</v>
      </c>
      <c r="N9" s="24">
        <v>20</v>
      </c>
      <c r="O9" s="15">
        <v>0</v>
      </c>
      <c r="P9" s="44">
        <v>0</v>
      </c>
      <c r="Q9" s="48">
        <f>SUM(D9,F9,I9,K9,N9,P9)</f>
        <v>720</v>
      </c>
    </row>
    <row r="10" spans="1:17" ht="19.5" customHeight="1" x14ac:dyDescent="0.25">
      <c r="A10" s="39" t="s">
        <v>14</v>
      </c>
      <c r="B10" s="1"/>
      <c r="C10" s="1"/>
      <c r="D10" s="1"/>
      <c r="E10" s="1"/>
      <c r="F10" s="11"/>
      <c r="G10" s="12"/>
      <c r="H10" s="13"/>
      <c r="I10" s="13"/>
      <c r="J10" s="13"/>
      <c r="K10" s="11"/>
      <c r="L10" s="12"/>
      <c r="M10" s="13"/>
      <c r="N10" s="13"/>
      <c r="O10" s="13"/>
      <c r="P10" s="13"/>
      <c r="Q10" s="59"/>
    </row>
    <row r="11" spans="1:17" ht="19.5" customHeight="1" x14ac:dyDescent="0.25">
      <c r="A11" s="36" t="s">
        <v>11</v>
      </c>
      <c r="B11" s="5">
        <v>41815</v>
      </c>
      <c r="C11" s="6">
        <v>12</v>
      </c>
      <c r="D11" s="20">
        <v>240</v>
      </c>
      <c r="E11" s="6">
        <v>3</v>
      </c>
      <c r="F11" s="21">
        <v>120</v>
      </c>
      <c r="G11" s="22">
        <v>41912</v>
      </c>
      <c r="H11" s="23">
        <v>0</v>
      </c>
      <c r="I11" s="20">
        <v>0</v>
      </c>
      <c r="J11" s="23">
        <v>0</v>
      </c>
      <c r="K11" s="21">
        <v>0</v>
      </c>
      <c r="L11" s="76">
        <v>42004</v>
      </c>
      <c r="M11" s="23">
        <v>0</v>
      </c>
      <c r="N11" s="20">
        <v>0</v>
      </c>
      <c r="O11" s="23">
        <v>0</v>
      </c>
      <c r="P11" s="43">
        <v>0</v>
      </c>
      <c r="Q11" s="60">
        <f>SUM(D11,F11,I11,K11,N11,P11)</f>
        <v>360</v>
      </c>
    </row>
    <row r="12" spans="1:17" ht="19.5" customHeight="1" x14ac:dyDescent="0.25">
      <c r="A12" s="37" t="s">
        <v>15</v>
      </c>
      <c r="B12" s="35"/>
      <c r="C12" s="35"/>
      <c r="D12" s="35"/>
      <c r="E12" s="35"/>
      <c r="F12" s="11"/>
      <c r="G12" s="12"/>
      <c r="H12" s="13"/>
      <c r="I12" s="13"/>
      <c r="J12" s="13"/>
      <c r="K12" s="11"/>
      <c r="L12" s="12"/>
      <c r="M12" s="13"/>
      <c r="N12" s="13"/>
      <c r="O12" s="13"/>
      <c r="P12" s="13"/>
      <c r="Q12" s="59"/>
    </row>
    <row r="13" spans="1:17" ht="19.5" customHeight="1" x14ac:dyDescent="0.25">
      <c r="A13" s="38" t="s">
        <v>16</v>
      </c>
      <c r="B13" s="14">
        <v>41878</v>
      </c>
      <c r="C13" s="15">
        <v>36</v>
      </c>
      <c r="D13" s="26">
        <v>720</v>
      </c>
      <c r="E13" s="15">
        <v>1</v>
      </c>
      <c r="F13" s="27">
        <v>40</v>
      </c>
      <c r="G13" s="18">
        <v>41912</v>
      </c>
      <c r="H13" s="15">
        <v>6</v>
      </c>
      <c r="I13" s="26">
        <v>120</v>
      </c>
      <c r="J13" s="15">
        <v>0</v>
      </c>
      <c r="K13" s="27">
        <v>0</v>
      </c>
      <c r="L13" s="77">
        <v>42004</v>
      </c>
      <c r="M13" s="15">
        <v>4</v>
      </c>
      <c r="N13" s="26">
        <v>80</v>
      </c>
      <c r="O13" s="15">
        <v>0</v>
      </c>
      <c r="P13" s="45">
        <v>0</v>
      </c>
      <c r="Q13" s="48">
        <f>SUM(D13,F13,I13,K13,N13,P13)</f>
        <v>960</v>
      </c>
    </row>
    <row r="14" spans="1:17" ht="19.5" customHeight="1" x14ac:dyDescent="0.25">
      <c r="A14" s="39" t="s">
        <v>17</v>
      </c>
      <c r="B14" s="1"/>
      <c r="C14" s="1"/>
      <c r="D14" s="1"/>
      <c r="E14" s="1"/>
      <c r="F14" s="11"/>
      <c r="G14" s="12"/>
      <c r="H14" s="13"/>
      <c r="I14" s="13"/>
      <c r="J14" s="13"/>
      <c r="K14" s="11"/>
      <c r="L14" s="12"/>
      <c r="M14" s="13"/>
      <c r="N14" s="13"/>
      <c r="O14" s="13"/>
      <c r="P14" s="13"/>
      <c r="Q14" s="59"/>
    </row>
    <row r="15" spans="1:17" ht="19.5" customHeight="1" x14ac:dyDescent="0.25">
      <c r="A15" s="36" t="s">
        <v>18</v>
      </c>
      <c r="B15" s="5">
        <v>41899</v>
      </c>
      <c r="C15" s="6">
        <v>48</v>
      </c>
      <c r="D15" s="20">
        <v>960</v>
      </c>
      <c r="E15" s="6">
        <v>13</v>
      </c>
      <c r="F15" s="21">
        <v>260</v>
      </c>
      <c r="G15" s="22">
        <v>41912</v>
      </c>
      <c r="H15" s="23">
        <v>4</v>
      </c>
      <c r="I15" s="20">
        <v>80</v>
      </c>
      <c r="J15" s="23">
        <v>1</v>
      </c>
      <c r="K15" s="21">
        <v>20</v>
      </c>
      <c r="L15" s="76">
        <v>42004</v>
      </c>
      <c r="M15" s="23">
        <v>5</v>
      </c>
      <c r="N15" s="20">
        <v>100</v>
      </c>
      <c r="O15" s="23">
        <v>0</v>
      </c>
      <c r="P15" s="43">
        <v>0</v>
      </c>
      <c r="Q15" s="60">
        <f>SUM(D15,F15,I15,K15,N15,P15)</f>
        <v>1420</v>
      </c>
    </row>
    <row r="16" spans="1:17" ht="19.5" customHeight="1" x14ac:dyDescent="0.25">
      <c r="A16" s="37" t="s">
        <v>19</v>
      </c>
      <c r="B16" s="35"/>
      <c r="C16" s="35"/>
      <c r="D16" s="35"/>
      <c r="E16" s="35"/>
      <c r="F16" s="11"/>
      <c r="G16" s="12"/>
      <c r="H16" s="13"/>
      <c r="I16" s="13"/>
      <c r="J16" s="13"/>
      <c r="K16" s="11"/>
      <c r="L16" s="12"/>
      <c r="M16" s="13"/>
      <c r="N16" s="13"/>
      <c r="O16" s="13"/>
      <c r="P16" s="13"/>
      <c r="Q16" s="59"/>
    </row>
    <row r="17" spans="1:17" ht="19.5" customHeight="1" x14ac:dyDescent="0.25">
      <c r="A17" s="38" t="s">
        <v>20</v>
      </c>
      <c r="B17" s="28">
        <v>41935</v>
      </c>
      <c r="C17" s="29">
        <v>29</v>
      </c>
      <c r="D17" s="58">
        <v>7221</v>
      </c>
      <c r="E17" s="29">
        <v>5</v>
      </c>
      <c r="F17" s="57">
        <v>1295</v>
      </c>
      <c r="G17" s="18"/>
      <c r="H17" s="29"/>
      <c r="I17" s="30"/>
      <c r="J17" s="29"/>
      <c r="K17" s="31"/>
      <c r="L17" s="77">
        <v>42004</v>
      </c>
      <c r="M17" s="29">
        <v>0</v>
      </c>
      <c r="N17" s="79">
        <v>0</v>
      </c>
      <c r="O17" s="29">
        <v>0</v>
      </c>
      <c r="P17" s="80">
        <v>0</v>
      </c>
      <c r="Q17" s="61">
        <f>SUM(D17,F17,I17,K17,N17,P17)</f>
        <v>8516</v>
      </c>
    </row>
    <row r="18" spans="1:17" ht="19.5" customHeight="1" x14ac:dyDescent="0.25">
      <c r="A18" s="39" t="s">
        <v>21</v>
      </c>
      <c r="B18" s="1"/>
      <c r="C18" s="1"/>
      <c r="D18" s="1"/>
      <c r="E18" s="1"/>
      <c r="F18" s="11"/>
      <c r="G18" s="12"/>
      <c r="H18" s="13"/>
      <c r="I18" s="13"/>
      <c r="J18" s="13"/>
      <c r="K18" s="11"/>
      <c r="L18" s="12"/>
      <c r="M18" s="13"/>
      <c r="N18" s="13"/>
      <c r="O18" s="13"/>
      <c r="P18" s="13"/>
      <c r="Q18" s="59"/>
    </row>
    <row r="19" spans="1:17" ht="19.5" customHeight="1" x14ac:dyDescent="0.25">
      <c r="A19" s="36" t="s">
        <v>20</v>
      </c>
      <c r="B19" s="28">
        <v>41942</v>
      </c>
      <c r="C19" s="29">
        <v>0</v>
      </c>
      <c r="D19" s="79"/>
      <c r="E19" s="29">
        <v>0</v>
      </c>
      <c r="F19" s="31"/>
      <c r="G19" s="18"/>
      <c r="H19" s="29"/>
      <c r="I19" s="30"/>
      <c r="J19" s="29"/>
      <c r="K19" s="31"/>
      <c r="L19" s="19"/>
      <c r="M19" s="29"/>
      <c r="N19" s="30"/>
      <c r="O19" s="29"/>
      <c r="P19" s="46"/>
      <c r="Q19" s="61">
        <f>SUM(D19,F19,I19,K19,N19,P19)</f>
        <v>0</v>
      </c>
    </row>
    <row r="20" spans="1:17" ht="19.5" customHeight="1" x14ac:dyDescent="0.25">
      <c r="A20" s="546" t="s">
        <v>22</v>
      </c>
      <c r="B20" s="71"/>
      <c r="C20" s="72"/>
      <c r="D20" s="72"/>
      <c r="E20" s="72"/>
      <c r="F20" s="73"/>
      <c r="G20" s="74"/>
      <c r="H20" s="72"/>
      <c r="I20" s="72"/>
      <c r="J20" s="72"/>
      <c r="K20" s="73"/>
      <c r="L20" s="75"/>
      <c r="M20" s="72"/>
      <c r="N20" s="72"/>
      <c r="O20" s="72"/>
      <c r="P20" s="72"/>
      <c r="Q20" s="61"/>
    </row>
    <row r="21" spans="1:17" ht="19.5" customHeight="1" x14ac:dyDescent="0.25">
      <c r="A21" s="62" t="s">
        <v>23</v>
      </c>
      <c r="B21" s="63">
        <v>41962</v>
      </c>
      <c r="C21" s="29">
        <v>31</v>
      </c>
      <c r="D21" s="58">
        <v>620</v>
      </c>
      <c r="E21" s="29">
        <v>7</v>
      </c>
      <c r="F21" s="58">
        <v>200</v>
      </c>
      <c r="G21" s="64"/>
      <c r="H21" s="29"/>
      <c r="I21" s="30"/>
      <c r="J21" s="29"/>
      <c r="K21" s="30"/>
      <c r="L21" s="78">
        <v>42004</v>
      </c>
      <c r="M21" s="29">
        <v>4</v>
      </c>
      <c r="N21" s="79">
        <v>80</v>
      </c>
      <c r="O21" s="29">
        <v>2</v>
      </c>
      <c r="P21" s="80">
        <v>80</v>
      </c>
      <c r="Q21" s="61">
        <f>SUM(D21+F21+I21+K21+N21+P21)</f>
        <v>980</v>
      </c>
    </row>
    <row r="22" spans="1:17" ht="19.5" customHeight="1" thickBot="1" x14ac:dyDescent="0.3">
      <c r="A22" s="65"/>
      <c r="B22" s="66"/>
      <c r="C22" s="67"/>
      <c r="D22" s="68"/>
      <c r="E22" s="67"/>
      <c r="F22" s="69"/>
      <c r="G22" s="66"/>
      <c r="H22" s="67"/>
      <c r="I22" s="68"/>
      <c r="J22" s="67"/>
      <c r="K22" s="69"/>
      <c r="L22" s="66"/>
      <c r="M22" s="67"/>
      <c r="N22" s="68"/>
      <c r="O22" s="67"/>
      <c r="P22" s="68"/>
      <c r="Q22" s="70">
        <f>SUM(Q2:Q21)</f>
        <v>17396</v>
      </c>
    </row>
    <row r="23" spans="1:17" x14ac:dyDescent="0.25">
      <c r="A23" s="40"/>
    </row>
    <row r="24" spans="1:17" x14ac:dyDescent="0.25">
      <c r="A24" s="40"/>
    </row>
    <row r="26" spans="1:17" x14ac:dyDescent="0.25">
      <c r="A26" s="40"/>
    </row>
    <row r="27" spans="1:17" x14ac:dyDescent="0.25">
      <c r="A27" s="40"/>
      <c r="G27" s="40"/>
    </row>
    <row r="28" spans="1:17" x14ac:dyDescent="0.25">
      <c r="A28" s="40"/>
      <c r="G28" s="40"/>
      <c r="H28" s="32" t="s">
        <v>24</v>
      </c>
    </row>
    <row r="29" spans="1:17" x14ac:dyDescent="0.25">
      <c r="A29" s="40"/>
    </row>
    <row r="30" spans="1:17" x14ac:dyDescent="0.25">
      <c r="A30" s="40"/>
    </row>
  </sheetData>
  <pageMargins left="0.7" right="0.7" top="0.75" bottom="0.75" header="0.3" footer="0.3"/>
  <pageSetup orientation="landscape" horizontalDpi="4294967293" r:id="rId1"/>
  <headerFooter>
    <oddHeader>&amp;CASI WEBINAR REGISTRATIONS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BC19-F426-4737-B03F-A5ED3B226768}">
  <dimension ref="A1:AC207"/>
  <sheetViews>
    <sheetView topLeftCell="B1" zoomScaleNormal="100" workbookViewId="0">
      <selection activeCell="C89" sqref="C89"/>
    </sheetView>
  </sheetViews>
  <sheetFormatPr defaultColWidth="9.140625" defaultRowHeight="15" x14ac:dyDescent="0.25"/>
  <cols>
    <col min="1" max="1" width="8" style="311" hidden="1" customWidth="1"/>
    <col min="2" max="2" width="24.85546875" style="343" customWidth="1"/>
    <col min="3" max="5" width="9.7109375" style="311" customWidth="1"/>
    <col min="6" max="6" width="10.5703125" style="311" customWidth="1"/>
    <col min="7" max="7" width="9.28515625" style="311" customWidth="1"/>
    <col min="8" max="12" width="9.7109375" style="311" customWidth="1"/>
    <col min="13" max="13" width="11.5703125" style="110" customWidth="1"/>
    <col min="14" max="16" width="9.5703125" style="110" customWidth="1"/>
    <col min="17" max="17" width="11.5703125" style="110" customWidth="1"/>
    <col min="18" max="18" width="13.85546875" style="311" customWidth="1"/>
    <col min="19" max="19" width="9.7109375" style="335" customWidth="1"/>
    <col min="20" max="20" width="9.7109375" style="344" customWidth="1"/>
    <col min="21" max="21" width="9.7109375" style="335" customWidth="1"/>
    <col min="22" max="22" width="9.7109375" style="344" customWidth="1"/>
    <col min="23" max="26" width="11.85546875" style="344" customWidth="1"/>
    <col min="27" max="27" width="10.5703125" style="311" customWidth="1"/>
    <col min="28" max="16384" width="9.140625" style="311"/>
  </cols>
  <sheetData>
    <row r="1" spans="1:29" ht="30" x14ac:dyDescent="0.25">
      <c r="A1" s="505" t="s">
        <v>75</v>
      </c>
      <c r="B1" s="435" t="s">
        <v>0</v>
      </c>
      <c r="C1" s="280" t="s">
        <v>1</v>
      </c>
      <c r="D1" s="281" t="s">
        <v>2</v>
      </c>
      <c r="E1" s="281" t="s">
        <v>3</v>
      </c>
      <c r="F1" s="281" t="s">
        <v>4</v>
      </c>
      <c r="G1" s="282" t="s">
        <v>3</v>
      </c>
      <c r="H1" s="281" t="s">
        <v>1</v>
      </c>
      <c r="I1" s="281" t="s">
        <v>2</v>
      </c>
      <c r="J1" s="281" t="s">
        <v>3</v>
      </c>
      <c r="K1" s="281" t="s">
        <v>4</v>
      </c>
      <c r="L1" s="282" t="s">
        <v>3</v>
      </c>
      <c r="M1" s="280" t="s">
        <v>1</v>
      </c>
      <c r="N1" s="281" t="s">
        <v>2</v>
      </c>
      <c r="O1" s="281" t="s">
        <v>3</v>
      </c>
      <c r="P1" s="281" t="s">
        <v>4</v>
      </c>
      <c r="Q1" s="286" t="s">
        <v>3</v>
      </c>
      <c r="R1" s="280" t="s">
        <v>1</v>
      </c>
      <c r="S1" s="281" t="s">
        <v>2</v>
      </c>
      <c r="T1" s="283" t="s">
        <v>3</v>
      </c>
      <c r="U1" s="281" t="s">
        <v>4</v>
      </c>
      <c r="V1" s="283" t="s">
        <v>3</v>
      </c>
      <c r="W1" s="285" t="s">
        <v>96</v>
      </c>
      <c r="X1" s="285" t="s">
        <v>97</v>
      </c>
      <c r="Y1" s="285" t="s">
        <v>98</v>
      </c>
      <c r="Z1" s="285" t="s">
        <v>52</v>
      </c>
      <c r="AA1" s="168" t="s">
        <v>26</v>
      </c>
    </row>
    <row r="2" spans="1:29" x14ac:dyDescent="0.25">
      <c r="A2" s="505">
        <v>3254</v>
      </c>
      <c r="B2" s="347" t="s">
        <v>6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157"/>
      <c r="X2" s="157"/>
      <c r="Y2" s="157"/>
      <c r="Z2" s="157"/>
      <c r="AA2" s="312"/>
    </row>
    <row r="3" spans="1:29" x14ac:dyDescent="0.25">
      <c r="A3" s="505"/>
      <c r="B3" s="516" t="s">
        <v>7</v>
      </c>
      <c r="C3" s="525">
        <v>45016</v>
      </c>
      <c r="D3" s="266"/>
      <c r="E3" s="293"/>
      <c r="F3" s="266"/>
      <c r="G3" s="465"/>
      <c r="H3" s="466">
        <v>45107</v>
      </c>
      <c r="I3" s="266"/>
      <c r="J3" s="293"/>
      <c r="K3" s="266"/>
      <c r="L3" s="295"/>
      <c r="M3" s="218">
        <v>45199</v>
      </c>
      <c r="N3" s="221"/>
      <c r="O3" s="220"/>
      <c r="P3" s="221"/>
      <c r="Q3" s="217"/>
      <c r="R3" s="313">
        <v>45291</v>
      </c>
      <c r="S3" s="314"/>
      <c r="T3" s="315"/>
      <c r="U3" s="314"/>
      <c r="V3" s="316"/>
      <c r="W3" s="372">
        <f>E3+G3</f>
        <v>0</v>
      </c>
      <c r="X3" s="372">
        <f>J3+L3</f>
        <v>0</v>
      </c>
      <c r="Y3" s="372">
        <f>O3+Q3</f>
        <v>0</v>
      </c>
      <c r="Z3" s="372">
        <f>T3+V3</f>
        <v>0</v>
      </c>
      <c r="AA3" s="377">
        <f>SUM(W3:Z3)</f>
        <v>0</v>
      </c>
      <c r="AB3" s="463"/>
    </row>
    <row r="4" spans="1:29" x14ac:dyDescent="0.25">
      <c r="A4" s="505">
        <v>3256</v>
      </c>
      <c r="B4" s="350" t="s">
        <v>8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48"/>
      <c r="N4" s="349"/>
      <c r="O4" s="350"/>
      <c r="P4" s="349"/>
      <c r="Q4" s="350"/>
      <c r="R4" s="350"/>
      <c r="S4" s="350"/>
      <c r="T4" s="350"/>
      <c r="U4" s="350"/>
      <c r="V4" s="350"/>
      <c r="W4" s="156"/>
      <c r="X4" s="156"/>
      <c r="Y4" s="156"/>
      <c r="Z4" s="156"/>
      <c r="AA4" s="317"/>
    </row>
    <row r="5" spans="1:29" x14ac:dyDescent="0.25">
      <c r="A5" s="505"/>
      <c r="B5" s="517" t="s">
        <v>9</v>
      </c>
      <c r="C5" s="525">
        <v>45016</v>
      </c>
      <c r="D5" s="271"/>
      <c r="E5" s="272"/>
      <c r="F5" s="271"/>
      <c r="G5" s="467"/>
      <c r="H5" s="466">
        <v>45107</v>
      </c>
      <c r="I5" s="271"/>
      <c r="J5" s="272"/>
      <c r="K5" s="271"/>
      <c r="L5" s="273"/>
      <c r="M5" s="218">
        <v>45199</v>
      </c>
      <c r="N5" s="221"/>
      <c r="O5" s="220"/>
      <c r="P5" s="221"/>
      <c r="Q5" s="217"/>
      <c r="R5" s="313">
        <v>45291</v>
      </c>
      <c r="S5" s="314">
        <v>1</v>
      </c>
      <c r="T5" s="315">
        <v>29</v>
      </c>
      <c r="U5" s="314"/>
      <c r="V5" s="316"/>
      <c r="W5" s="372">
        <f>E5+G5</f>
        <v>0</v>
      </c>
      <c r="X5" s="372">
        <f>J5+L5</f>
        <v>0</v>
      </c>
      <c r="Y5" s="372">
        <f>O5+Q5</f>
        <v>0</v>
      </c>
      <c r="Z5" s="372">
        <f>T5+V5</f>
        <v>29</v>
      </c>
      <c r="AA5" s="377">
        <f>SUM(W5:Z5)</f>
        <v>29</v>
      </c>
    </row>
    <row r="6" spans="1:29" x14ac:dyDescent="0.25">
      <c r="A6" s="505">
        <v>3257</v>
      </c>
      <c r="B6" s="347" t="s">
        <v>10</v>
      </c>
      <c r="C6" s="347"/>
      <c r="D6" s="347"/>
      <c r="E6" s="347"/>
      <c r="F6" s="347"/>
      <c r="G6" s="347"/>
      <c r="H6" s="347"/>
      <c r="I6" s="347"/>
      <c r="J6" s="347"/>
      <c r="K6" s="347"/>
      <c r="L6" s="469"/>
      <c r="M6" s="345"/>
      <c r="N6" s="346"/>
      <c r="O6" s="347"/>
      <c r="P6" s="346"/>
      <c r="Q6" s="347"/>
      <c r="R6" s="347"/>
      <c r="S6" s="347"/>
      <c r="T6" s="347"/>
      <c r="U6" s="347"/>
      <c r="V6" s="347"/>
      <c r="W6" s="157"/>
      <c r="X6" s="157"/>
      <c r="Y6" s="157"/>
      <c r="Z6" s="157"/>
      <c r="AA6" s="317"/>
    </row>
    <row r="7" spans="1:29" x14ac:dyDescent="0.25">
      <c r="A7" s="505"/>
      <c r="B7" s="516" t="s">
        <v>11</v>
      </c>
      <c r="C7" s="525">
        <v>45016</v>
      </c>
      <c r="D7" s="266"/>
      <c r="E7" s="267"/>
      <c r="F7" s="266"/>
      <c r="G7" s="289"/>
      <c r="H7" s="466">
        <v>45107</v>
      </c>
      <c r="I7" s="266"/>
      <c r="J7" s="267"/>
      <c r="K7" s="266"/>
      <c r="L7" s="268"/>
      <c r="M7" s="218">
        <v>45199</v>
      </c>
      <c r="N7" s="221"/>
      <c r="O7" s="220"/>
      <c r="P7" s="221"/>
      <c r="Q7" s="217"/>
      <c r="R7" s="313">
        <v>45291</v>
      </c>
      <c r="S7" s="314"/>
      <c r="T7" s="315"/>
      <c r="U7" s="314"/>
      <c r="V7" s="316"/>
      <c r="W7" s="372">
        <f>E7+G7</f>
        <v>0</v>
      </c>
      <c r="X7" s="372">
        <f>J7+L7</f>
        <v>0</v>
      </c>
      <c r="Y7" s="372">
        <f>O7+Q7</f>
        <v>0</v>
      </c>
      <c r="Z7" s="372">
        <f>T7+V7</f>
        <v>0</v>
      </c>
      <c r="AA7" s="377">
        <f>SUM(W7:Z7)</f>
        <v>0</v>
      </c>
    </row>
    <row r="8" spans="1:29" x14ac:dyDescent="0.25">
      <c r="A8" s="505">
        <v>3258</v>
      </c>
      <c r="B8" s="350" t="s">
        <v>12</v>
      </c>
      <c r="C8" s="350"/>
      <c r="D8" s="350"/>
      <c r="E8" s="350"/>
      <c r="F8" s="350"/>
      <c r="G8" s="350"/>
      <c r="H8" s="350"/>
      <c r="I8" s="350"/>
      <c r="J8" s="350"/>
      <c r="K8" s="350"/>
      <c r="L8" s="470"/>
      <c r="M8" s="348"/>
      <c r="N8" s="349"/>
      <c r="O8" s="350"/>
      <c r="P8" s="349"/>
      <c r="Q8" s="350"/>
      <c r="R8" s="350"/>
      <c r="S8" s="350"/>
      <c r="T8" s="350"/>
      <c r="U8" s="350"/>
      <c r="V8" s="350"/>
      <c r="W8" s="156"/>
      <c r="X8" s="156"/>
      <c r="Y8" s="156"/>
      <c r="Z8" s="156"/>
      <c r="AA8" s="317"/>
    </row>
    <row r="9" spans="1:29" x14ac:dyDescent="0.25">
      <c r="A9" s="505"/>
      <c r="B9" s="517" t="s">
        <v>13</v>
      </c>
      <c r="C9" s="525">
        <v>45016</v>
      </c>
      <c r="D9" s="271"/>
      <c r="E9" s="272"/>
      <c r="F9" s="271"/>
      <c r="G9" s="467"/>
      <c r="H9" s="466">
        <v>45107</v>
      </c>
      <c r="I9" s="271"/>
      <c r="J9" s="272"/>
      <c r="K9" s="271"/>
      <c r="L9" s="273"/>
      <c r="M9" s="218">
        <v>45199</v>
      </c>
      <c r="N9" s="221"/>
      <c r="O9" s="220"/>
      <c r="P9" s="221"/>
      <c r="Q9" s="217"/>
      <c r="R9" s="313">
        <v>45291</v>
      </c>
      <c r="S9" s="314"/>
      <c r="T9" s="315"/>
      <c r="U9" s="314"/>
      <c r="V9" s="316"/>
      <c r="W9" s="372">
        <f>E9+G9</f>
        <v>0</v>
      </c>
      <c r="X9" s="372">
        <f>J9+L9</f>
        <v>0</v>
      </c>
      <c r="Y9" s="372">
        <f>O9+Q9</f>
        <v>0</v>
      </c>
      <c r="Z9" s="372">
        <f>T9+V9</f>
        <v>0</v>
      </c>
      <c r="AA9" s="377">
        <f>SUM(W9:Z9)</f>
        <v>0</v>
      </c>
    </row>
    <row r="10" spans="1:29" x14ac:dyDescent="0.25">
      <c r="A10" s="505">
        <v>3259</v>
      </c>
      <c r="B10" s="347" t="s">
        <v>14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469"/>
      <c r="M10" s="345"/>
      <c r="N10" s="346"/>
      <c r="O10" s="347"/>
      <c r="P10" s="346"/>
      <c r="Q10" s="347"/>
      <c r="R10" s="347"/>
      <c r="S10" s="347"/>
      <c r="T10" s="347"/>
      <c r="U10" s="347"/>
      <c r="V10" s="347"/>
      <c r="W10" s="157"/>
      <c r="X10" s="157"/>
      <c r="Y10" s="157"/>
      <c r="Z10" s="157"/>
      <c r="AA10" s="317"/>
    </row>
    <row r="11" spans="1:29" x14ac:dyDescent="0.25">
      <c r="A11" s="505"/>
      <c r="B11" s="516" t="s">
        <v>11</v>
      </c>
      <c r="C11" s="525">
        <v>45016</v>
      </c>
      <c r="D11" s="266"/>
      <c r="E11" s="267"/>
      <c r="F11" s="266"/>
      <c r="G11" s="289"/>
      <c r="H11" s="466">
        <v>45107</v>
      </c>
      <c r="I11" s="266"/>
      <c r="J11" s="267"/>
      <c r="K11" s="266"/>
      <c r="L11" s="289"/>
      <c r="M11" s="218">
        <v>45199</v>
      </c>
      <c r="N11" s="290"/>
      <c r="O11" s="220"/>
      <c r="P11" s="290"/>
      <c r="Q11" s="217"/>
      <c r="R11" s="313">
        <v>45291</v>
      </c>
      <c r="S11" s="314"/>
      <c r="T11" s="315"/>
      <c r="U11" s="314"/>
      <c r="V11" s="316"/>
      <c r="W11" s="372">
        <f>E11+G11</f>
        <v>0</v>
      </c>
      <c r="X11" s="372">
        <f>J11+L11</f>
        <v>0</v>
      </c>
      <c r="Y11" s="372">
        <f>O11+Q11</f>
        <v>0</v>
      </c>
      <c r="Z11" s="372">
        <f>T11+V11</f>
        <v>0</v>
      </c>
      <c r="AA11" s="377">
        <f>SUM(W11:Z11)</f>
        <v>0</v>
      </c>
    </row>
    <row r="12" spans="1:29" x14ac:dyDescent="0.25">
      <c r="A12" s="505">
        <v>3260</v>
      </c>
      <c r="B12" s="350" t="s">
        <v>15</v>
      </c>
      <c r="C12" s="350"/>
      <c r="D12" s="350"/>
      <c r="E12" s="350"/>
      <c r="F12" s="350"/>
      <c r="G12" s="350"/>
      <c r="H12" s="350"/>
      <c r="I12" s="350"/>
      <c r="J12" s="350"/>
      <c r="K12" s="350"/>
      <c r="L12" s="470"/>
      <c r="M12" s="348"/>
      <c r="N12" s="349"/>
      <c r="O12" s="350"/>
      <c r="P12" s="349"/>
      <c r="Q12" s="350"/>
      <c r="R12" s="350"/>
      <c r="S12" s="350"/>
      <c r="T12" s="350"/>
      <c r="U12" s="350"/>
      <c r="V12" s="350"/>
      <c r="W12" s="156"/>
      <c r="X12" s="156"/>
      <c r="Y12" s="156"/>
      <c r="Z12" s="156"/>
      <c r="AA12" s="317"/>
    </row>
    <row r="13" spans="1:29" x14ac:dyDescent="0.25">
      <c r="A13" s="505"/>
      <c r="B13" s="517" t="s">
        <v>16</v>
      </c>
      <c r="C13" s="525">
        <v>45016</v>
      </c>
      <c r="D13" s="271"/>
      <c r="E13" s="272"/>
      <c r="F13" s="271"/>
      <c r="G13" s="467"/>
      <c r="H13" s="466">
        <v>45107</v>
      </c>
      <c r="I13" s="271"/>
      <c r="J13" s="272"/>
      <c r="K13" s="271"/>
      <c r="L13" s="273"/>
      <c r="M13" s="218">
        <v>45199</v>
      </c>
      <c r="N13" s="221"/>
      <c r="O13" s="220"/>
      <c r="P13" s="221"/>
      <c r="Q13" s="217"/>
      <c r="R13" s="313">
        <v>45291</v>
      </c>
      <c r="S13" s="314">
        <v>3</v>
      </c>
      <c r="T13" s="315">
        <v>87</v>
      </c>
      <c r="U13" s="314"/>
      <c r="V13" s="316"/>
      <c r="W13" s="372">
        <f>E13+G13</f>
        <v>0</v>
      </c>
      <c r="X13" s="372">
        <f>J13+L13</f>
        <v>0</v>
      </c>
      <c r="Y13" s="372">
        <f>O13+Q13</f>
        <v>0</v>
      </c>
      <c r="Z13" s="372">
        <f>T13+V13</f>
        <v>87</v>
      </c>
      <c r="AA13" s="377">
        <f>SUM(W13:Z13)</f>
        <v>87</v>
      </c>
      <c r="AC13" s="518"/>
    </row>
    <row r="14" spans="1:29" x14ac:dyDescent="0.25">
      <c r="A14" s="505">
        <v>3261</v>
      </c>
      <c r="B14" s="347" t="s">
        <v>17</v>
      </c>
      <c r="C14" s="347"/>
      <c r="D14" s="347"/>
      <c r="E14" s="347"/>
      <c r="F14" s="347"/>
      <c r="G14" s="347"/>
      <c r="H14" s="347"/>
      <c r="I14" s="347"/>
      <c r="J14" s="347"/>
      <c r="K14" s="347"/>
      <c r="L14" s="469"/>
      <c r="M14" s="345"/>
      <c r="N14" s="346"/>
      <c r="O14" s="347"/>
      <c r="P14" s="346"/>
      <c r="Q14" s="347"/>
      <c r="R14" s="347"/>
      <c r="S14" s="347"/>
      <c r="T14" s="347"/>
      <c r="U14" s="347"/>
      <c r="V14" s="347"/>
      <c r="W14" s="157"/>
      <c r="X14" s="157"/>
      <c r="Y14" s="157"/>
      <c r="Z14" s="157"/>
      <c r="AA14" s="317"/>
      <c r="AC14" s="518"/>
    </row>
    <row r="15" spans="1:29" x14ac:dyDescent="0.25">
      <c r="A15" s="505"/>
      <c r="B15" s="516" t="s">
        <v>18</v>
      </c>
      <c r="C15" s="525">
        <v>45016</v>
      </c>
      <c r="D15" s="266">
        <v>2</v>
      </c>
      <c r="E15" s="267">
        <v>58</v>
      </c>
      <c r="F15" s="266"/>
      <c r="G15" s="289"/>
      <c r="H15" s="466">
        <v>45107</v>
      </c>
      <c r="I15" s="266">
        <v>1</v>
      </c>
      <c r="J15" s="267">
        <v>29</v>
      </c>
      <c r="K15" s="266"/>
      <c r="L15" s="268"/>
      <c r="M15" s="218">
        <v>45199</v>
      </c>
      <c r="N15" s="221"/>
      <c r="O15" s="220"/>
      <c r="P15" s="221"/>
      <c r="Q15" s="217"/>
      <c r="R15" s="313">
        <v>45291</v>
      </c>
      <c r="S15" s="314"/>
      <c r="T15" s="315"/>
      <c r="U15" s="314"/>
      <c r="V15" s="316"/>
      <c r="W15" s="372">
        <f>E15+G15</f>
        <v>58</v>
      </c>
      <c r="X15" s="372">
        <f>J15+L15</f>
        <v>29</v>
      </c>
      <c r="Y15" s="372">
        <f>O15+Q15</f>
        <v>0</v>
      </c>
      <c r="Z15" s="372">
        <f>T15+V15</f>
        <v>0</v>
      </c>
      <c r="AA15" s="377">
        <f>SUM(W15:Z15)</f>
        <v>87</v>
      </c>
      <c r="AC15" s="518"/>
    </row>
    <row r="16" spans="1:29" x14ac:dyDescent="0.25">
      <c r="A16" s="505">
        <v>3269</v>
      </c>
      <c r="B16" s="347" t="s">
        <v>53</v>
      </c>
      <c r="C16" s="347"/>
      <c r="D16" s="347"/>
      <c r="E16" s="347"/>
      <c r="F16" s="347"/>
      <c r="G16" s="347"/>
      <c r="H16" s="347"/>
      <c r="I16" s="347"/>
      <c r="J16" s="347"/>
      <c r="K16" s="347"/>
      <c r="L16" s="469"/>
      <c r="M16" s="345"/>
      <c r="N16" s="346"/>
      <c r="O16" s="347"/>
      <c r="P16" s="346"/>
      <c r="Q16" s="347"/>
      <c r="R16" s="347"/>
      <c r="S16" s="347"/>
      <c r="T16" s="347"/>
      <c r="U16" s="347"/>
      <c r="V16" s="347"/>
      <c r="W16" s="157"/>
      <c r="X16" s="157"/>
      <c r="Y16" s="157"/>
      <c r="Z16" s="157"/>
      <c r="AA16" s="317"/>
    </row>
    <row r="17" spans="1:27" x14ac:dyDescent="0.25">
      <c r="A17" s="505"/>
      <c r="B17" s="516" t="s">
        <v>20</v>
      </c>
      <c r="C17" s="525">
        <v>45016</v>
      </c>
      <c r="D17" s="259"/>
      <c r="E17" s="260"/>
      <c r="F17" s="259"/>
      <c r="G17" s="261"/>
      <c r="H17" s="466">
        <v>45107</v>
      </c>
      <c r="I17" s="259"/>
      <c r="J17" s="260"/>
      <c r="K17" s="259"/>
      <c r="L17" s="264"/>
      <c r="M17" s="218">
        <v>45199</v>
      </c>
      <c r="N17" s="221">
        <v>2</v>
      </c>
      <c r="O17" s="220">
        <v>58</v>
      </c>
      <c r="P17" s="221"/>
      <c r="Q17" s="217"/>
      <c r="R17" s="313">
        <v>45291</v>
      </c>
      <c r="S17" s="314"/>
      <c r="T17" s="315"/>
      <c r="U17" s="314"/>
      <c r="V17" s="316"/>
      <c r="W17" s="372">
        <f>E17+G17</f>
        <v>0</v>
      </c>
      <c r="X17" s="372">
        <f>J17+L17</f>
        <v>0</v>
      </c>
      <c r="Y17" s="372">
        <f>O17+Q17</f>
        <v>58</v>
      </c>
      <c r="Z17" s="372">
        <f>T17+V17</f>
        <v>0</v>
      </c>
      <c r="AA17" s="377">
        <f>SUM(W17:Z17)</f>
        <v>58</v>
      </c>
    </row>
    <row r="18" spans="1:27" x14ac:dyDescent="0.25">
      <c r="A18" s="505">
        <v>3263</v>
      </c>
      <c r="B18" s="350" t="s">
        <v>22</v>
      </c>
      <c r="C18" s="350"/>
      <c r="D18" s="350"/>
      <c r="E18" s="350"/>
      <c r="F18" s="350"/>
      <c r="G18" s="350"/>
      <c r="H18" s="350"/>
      <c r="I18" s="350"/>
      <c r="J18" s="350"/>
      <c r="K18" s="350"/>
      <c r="L18" s="470"/>
      <c r="M18" s="348"/>
      <c r="N18" s="349"/>
      <c r="O18" s="350"/>
      <c r="P18" s="349"/>
      <c r="Q18" s="350"/>
      <c r="R18" s="350"/>
      <c r="S18" s="350"/>
      <c r="T18" s="350"/>
      <c r="U18" s="350"/>
      <c r="V18" s="350"/>
      <c r="W18" s="156"/>
      <c r="X18" s="156"/>
      <c r="Y18" s="156"/>
      <c r="Z18" s="156"/>
      <c r="AA18" s="317"/>
    </row>
    <row r="19" spans="1:27" x14ac:dyDescent="0.25">
      <c r="A19" s="505"/>
      <c r="B19" s="516" t="s">
        <v>23</v>
      </c>
      <c r="C19" s="525">
        <v>45016</v>
      </c>
      <c r="D19" s="259">
        <v>2</v>
      </c>
      <c r="E19" s="260">
        <v>58</v>
      </c>
      <c r="F19" s="259"/>
      <c r="G19" s="261"/>
      <c r="H19" s="466">
        <v>45107</v>
      </c>
      <c r="I19" s="259"/>
      <c r="J19" s="260"/>
      <c r="K19" s="259"/>
      <c r="L19" s="261"/>
      <c r="M19" s="218">
        <v>45199</v>
      </c>
      <c r="N19" s="221">
        <v>1</v>
      </c>
      <c r="O19" s="220">
        <v>29</v>
      </c>
      <c r="P19" s="221"/>
      <c r="Q19" s="217"/>
      <c r="R19" s="313">
        <v>45291</v>
      </c>
      <c r="S19" s="314">
        <v>1</v>
      </c>
      <c r="T19" s="315">
        <v>87</v>
      </c>
      <c r="U19" s="314"/>
      <c r="V19" s="316"/>
      <c r="W19" s="372">
        <f>E19+G19</f>
        <v>58</v>
      </c>
      <c r="X19" s="372">
        <f>J19+L19</f>
        <v>0</v>
      </c>
      <c r="Y19" s="372">
        <f>O19+Q19</f>
        <v>29</v>
      </c>
      <c r="Z19" s="372">
        <f>T19+V19</f>
        <v>87</v>
      </c>
      <c r="AA19" s="377">
        <f>SUM(W19:Z19)</f>
        <v>174</v>
      </c>
    </row>
    <row r="20" spans="1:27" x14ac:dyDescent="0.25">
      <c r="A20" s="505">
        <v>3265</v>
      </c>
      <c r="B20" s="350" t="s">
        <v>27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470"/>
      <c r="M20" s="348"/>
      <c r="N20" s="349"/>
      <c r="O20" s="350"/>
      <c r="P20" s="349"/>
      <c r="Q20" s="350"/>
      <c r="R20" s="350"/>
      <c r="S20" s="350"/>
      <c r="T20" s="350"/>
      <c r="U20" s="350"/>
      <c r="V20" s="350"/>
      <c r="W20" s="156"/>
      <c r="X20" s="156"/>
      <c r="Y20" s="156"/>
      <c r="Z20" s="156"/>
      <c r="AA20" s="317"/>
    </row>
    <row r="21" spans="1:27" x14ac:dyDescent="0.25">
      <c r="A21" s="505"/>
      <c r="B21" s="516" t="s">
        <v>28</v>
      </c>
      <c r="C21" s="525">
        <v>45016</v>
      </c>
      <c r="D21" s="314"/>
      <c r="E21" s="315"/>
      <c r="F21" s="314"/>
      <c r="G21" s="316"/>
      <c r="H21" s="466">
        <v>45107</v>
      </c>
      <c r="I21" s="314"/>
      <c r="J21" s="315"/>
      <c r="K21" s="314"/>
      <c r="L21" s="316"/>
      <c r="M21" s="218">
        <v>45199</v>
      </c>
      <c r="N21" s="221"/>
      <c r="O21" s="220"/>
      <c r="P21" s="221"/>
      <c r="Q21" s="217"/>
      <c r="R21" s="313">
        <v>45291</v>
      </c>
      <c r="S21" s="314"/>
      <c r="T21" s="315"/>
      <c r="U21" s="314"/>
      <c r="V21" s="316"/>
      <c r="W21" s="372">
        <f>E21+G21</f>
        <v>0</v>
      </c>
      <c r="X21" s="372">
        <f>J21+L21</f>
        <v>0</v>
      </c>
      <c r="Y21" s="372">
        <f>O21+Q21</f>
        <v>0</v>
      </c>
      <c r="Z21" s="372">
        <f>T21+V21</f>
        <v>0</v>
      </c>
      <c r="AA21" s="377">
        <f>SUM(W21:Z21)</f>
        <v>0</v>
      </c>
    </row>
    <row r="22" spans="1:27" x14ac:dyDescent="0.25">
      <c r="A22" s="505" t="s">
        <v>76</v>
      </c>
      <c r="B22" s="350" t="s">
        <v>29</v>
      </c>
      <c r="C22" s="350"/>
      <c r="D22" s="350"/>
      <c r="E22" s="350"/>
      <c r="F22" s="350"/>
      <c r="G22" s="350"/>
      <c r="H22" s="350"/>
      <c r="I22" s="350"/>
      <c r="J22" s="350"/>
      <c r="K22" s="350"/>
      <c r="L22" s="470"/>
      <c r="M22" s="348"/>
      <c r="N22" s="349"/>
      <c r="O22" s="350"/>
      <c r="P22" s="349"/>
      <c r="Q22" s="350"/>
      <c r="R22" s="350"/>
      <c r="S22" s="350"/>
      <c r="T22" s="350"/>
      <c r="U22" s="350"/>
      <c r="V22" s="350"/>
      <c r="W22" s="156"/>
      <c r="X22" s="156"/>
      <c r="Y22" s="156"/>
      <c r="Z22" s="156"/>
      <c r="AA22" s="317"/>
    </row>
    <row r="23" spans="1:27" x14ac:dyDescent="0.25">
      <c r="A23" s="505"/>
      <c r="B23" s="516" t="s">
        <v>30</v>
      </c>
      <c r="C23" s="525">
        <v>45016</v>
      </c>
      <c r="D23" s="314"/>
      <c r="E23" s="315"/>
      <c r="F23" s="314"/>
      <c r="G23" s="316"/>
      <c r="H23" s="466">
        <v>45107</v>
      </c>
      <c r="I23" s="314"/>
      <c r="J23" s="315"/>
      <c r="K23" s="314"/>
      <c r="L23" s="316"/>
      <c r="M23" s="218">
        <v>45199</v>
      </c>
      <c r="N23" s="221"/>
      <c r="O23" s="220"/>
      <c r="P23" s="221">
        <v>1</v>
      </c>
      <c r="Q23" s="217">
        <v>69</v>
      </c>
      <c r="R23" s="313">
        <v>45291</v>
      </c>
      <c r="S23" s="314"/>
      <c r="T23" s="315"/>
      <c r="U23" s="314"/>
      <c r="V23" s="316"/>
      <c r="W23" s="372">
        <f>E23+G23</f>
        <v>0</v>
      </c>
      <c r="X23" s="372">
        <f>J23+L23</f>
        <v>0</v>
      </c>
      <c r="Y23" s="372">
        <f>O23+Q23</f>
        <v>69</v>
      </c>
      <c r="Z23" s="372">
        <f>T23+V23</f>
        <v>0</v>
      </c>
      <c r="AA23" s="377">
        <f>SUM(W23:Z23)</f>
        <v>69</v>
      </c>
    </row>
    <row r="24" spans="1:27" x14ac:dyDescent="0.25">
      <c r="A24" s="505" t="s">
        <v>77</v>
      </c>
      <c r="B24" s="350" t="s">
        <v>54</v>
      </c>
      <c r="C24" s="350"/>
      <c r="D24" s="350"/>
      <c r="E24" s="350"/>
      <c r="F24" s="350"/>
      <c r="G24" s="350"/>
      <c r="H24" s="350"/>
      <c r="I24" s="350"/>
      <c r="J24" s="350"/>
      <c r="K24" s="350"/>
      <c r="L24" s="470"/>
      <c r="M24" s="348"/>
      <c r="N24" s="349"/>
      <c r="O24" s="350"/>
      <c r="P24" s="349"/>
      <c r="Q24" s="350"/>
      <c r="R24" s="350"/>
      <c r="S24" s="350"/>
      <c r="T24" s="350"/>
      <c r="U24" s="350"/>
      <c r="V24" s="350"/>
      <c r="W24" s="156"/>
      <c r="X24" s="156"/>
      <c r="Y24" s="156"/>
      <c r="Z24" s="156"/>
      <c r="AA24" s="317"/>
    </row>
    <row r="25" spans="1:27" x14ac:dyDescent="0.25">
      <c r="A25" s="505"/>
      <c r="B25" s="516" t="s">
        <v>20</v>
      </c>
      <c r="C25" s="525">
        <v>45016</v>
      </c>
      <c r="D25" s="314"/>
      <c r="E25" s="315"/>
      <c r="F25" s="314"/>
      <c r="G25" s="316"/>
      <c r="H25" s="466">
        <v>45107</v>
      </c>
      <c r="I25" s="314"/>
      <c r="J25" s="315"/>
      <c r="K25" s="314"/>
      <c r="L25" s="316"/>
      <c r="M25" s="218">
        <v>45199</v>
      </c>
      <c r="N25" s="221"/>
      <c r="O25" s="220"/>
      <c r="P25" s="221"/>
      <c r="Q25" s="217"/>
      <c r="R25" s="313">
        <v>45291</v>
      </c>
      <c r="S25" s="314"/>
      <c r="T25" s="315"/>
      <c r="U25" s="314"/>
      <c r="V25" s="316"/>
      <c r="W25" s="372">
        <f>E25+G25</f>
        <v>0</v>
      </c>
      <c r="X25" s="372">
        <f>J25+L25</f>
        <v>0</v>
      </c>
      <c r="Y25" s="372">
        <f>O25+Q25</f>
        <v>0</v>
      </c>
      <c r="Z25" s="372">
        <f>O25+Q25</f>
        <v>0</v>
      </c>
      <c r="AA25" s="377">
        <f>SUM(W25:Z25)</f>
        <v>0</v>
      </c>
    </row>
    <row r="26" spans="1:27" x14ac:dyDescent="0.25">
      <c r="A26" s="505">
        <v>3252</v>
      </c>
      <c r="B26" s="353" t="s">
        <v>32</v>
      </c>
      <c r="C26" s="353"/>
      <c r="D26" s="353"/>
      <c r="E26" s="353"/>
      <c r="F26" s="353"/>
      <c r="G26" s="353"/>
      <c r="H26" s="353"/>
      <c r="I26" s="353"/>
      <c r="J26" s="353"/>
      <c r="K26" s="353"/>
      <c r="L26" s="471"/>
      <c r="M26" s="351"/>
      <c r="N26" s="352"/>
      <c r="O26" s="353"/>
      <c r="P26" s="352"/>
      <c r="Q26" s="353"/>
      <c r="R26" s="353"/>
      <c r="S26" s="353"/>
      <c r="T26" s="353"/>
      <c r="U26" s="353"/>
      <c r="V26" s="353"/>
      <c r="W26" s="158"/>
      <c r="X26" s="158"/>
      <c r="Y26" s="158"/>
      <c r="Z26" s="158"/>
      <c r="AA26" s="317"/>
    </row>
    <row r="27" spans="1:27" x14ac:dyDescent="0.25">
      <c r="A27" s="505"/>
      <c r="B27" s="510" t="s">
        <v>9</v>
      </c>
      <c r="C27" s="525">
        <v>45016</v>
      </c>
      <c r="D27" s="314"/>
      <c r="E27" s="315"/>
      <c r="F27" s="314"/>
      <c r="G27" s="318"/>
      <c r="H27" s="466">
        <v>45107</v>
      </c>
      <c r="I27" s="314"/>
      <c r="J27" s="315"/>
      <c r="K27" s="314"/>
      <c r="L27" s="320"/>
      <c r="M27" s="218">
        <v>45199</v>
      </c>
      <c r="N27" s="221"/>
      <c r="O27" s="220"/>
      <c r="P27" s="221"/>
      <c r="Q27" s="217"/>
      <c r="R27" s="313">
        <v>45291</v>
      </c>
      <c r="S27" s="314">
        <v>7</v>
      </c>
      <c r="T27" s="315">
        <v>232</v>
      </c>
      <c r="U27" s="314"/>
      <c r="V27" s="316"/>
      <c r="W27" s="372">
        <f>E27+G27</f>
        <v>0</v>
      </c>
      <c r="X27" s="372">
        <f>J27+L27</f>
        <v>0</v>
      </c>
      <c r="Y27" s="372">
        <f>O27+Q27</f>
        <v>0</v>
      </c>
      <c r="Z27" s="372">
        <f>T27+V27</f>
        <v>232</v>
      </c>
      <c r="AA27" s="377">
        <f>SUM(W27:Z27)</f>
        <v>232</v>
      </c>
    </row>
    <row r="28" spans="1:27" x14ac:dyDescent="0.25">
      <c r="A28" s="505">
        <v>3264</v>
      </c>
      <c r="B28" s="353" t="s">
        <v>33</v>
      </c>
      <c r="C28" s="353"/>
      <c r="D28" s="353"/>
      <c r="E28" s="353"/>
      <c r="F28" s="353"/>
      <c r="G28" s="353"/>
      <c r="H28" s="353"/>
      <c r="I28" s="353"/>
      <c r="J28" s="353"/>
      <c r="K28" s="353"/>
      <c r="L28" s="471"/>
      <c r="M28" s="351"/>
      <c r="N28" s="352"/>
      <c r="O28" s="353"/>
      <c r="P28" s="352"/>
      <c r="Q28" s="353"/>
      <c r="R28" s="353"/>
      <c r="S28" s="353"/>
      <c r="T28" s="353"/>
      <c r="U28" s="353"/>
      <c r="V28" s="353"/>
      <c r="W28" s="158"/>
      <c r="X28" s="158"/>
      <c r="Y28" s="158"/>
      <c r="Z28" s="158"/>
      <c r="AA28" s="317"/>
    </row>
    <row r="29" spans="1:27" x14ac:dyDescent="0.25">
      <c r="A29" s="505"/>
      <c r="B29" s="510" t="s">
        <v>16</v>
      </c>
      <c r="C29" s="525">
        <v>45016</v>
      </c>
      <c r="D29" s="314"/>
      <c r="E29" s="315"/>
      <c r="F29" s="314"/>
      <c r="G29" s="316"/>
      <c r="H29" s="466">
        <v>45107</v>
      </c>
      <c r="I29" s="314"/>
      <c r="J29" s="315"/>
      <c r="K29" s="314"/>
      <c r="L29" s="331"/>
      <c r="M29" s="218">
        <v>45199</v>
      </c>
      <c r="N29" s="364"/>
      <c r="O29" s="220"/>
      <c r="P29" s="364"/>
      <c r="Q29" s="217"/>
      <c r="R29" s="313">
        <v>45291</v>
      </c>
      <c r="S29" s="314"/>
      <c r="T29" s="315"/>
      <c r="U29" s="314"/>
      <c r="V29" s="316"/>
      <c r="W29" s="372">
        <f>E29+G29</f>
        <v>0</v>
      </c>
      <c r="X29" s="372">
        <f>J29+L29</f>
        <v>0</v>
      </c>
      <c r="Y29" s="372">
        <f>O29+Q29</f>
        <v>0</v>
      </c>
      <c r="Z29" s="372">
        <f>T29+V29</f>
        <v>0</v>
      </c>
      <c r="AA29" s="377">
        <f>SUM(W29:Z29)</f>
        <v>0</v>
      </c>
    </row>
    <row r="30" spans="1:27" x14ac:dyDescent="0.25">
      <c r="A30" s="505">
        <v>3267</v>
      </c>
      <c r="B30" s="353" t="s">
        <v>34</v>
      </c>
      <c r="C30" s="353"/>
      <c r="D30" s="353"/>
      <c r="E30" s="353"/>
      <c r="F30" s="353"/>
      <c r="G30" s="353"/>
      <c r="H30" s="353"/>
      <c r="I30" s="353"/>
      <c r="J30" s="353"/>
      <c r="K30" s="353"/>
      <c r="L30" s="471"/>
      <c r="M30" s="351"/>
      <c r="N30" s="352"/>
      <c r="O30" s="353"/>
      <c r="P30" s="352"/>
      <c r="Q30" s="353"/>
      <c r="R30" s="353"/>
      <c r="S30" s="353"/>
      <c r="T30" s="353"/>
      <c r="U30" s="353"/>
      <c r="V30" s="353"/>
      <c r="W30" s="158"/>
      <c r="X30" s="158"/>
      <c r="Y30" s="158"/>
      <c r="Z30" s="158"/>
      <c r="AA30" s="317"/>
    </row>
    <row r="31" spans="1:27" x14ac:dyDescent="0.25">
      <c r="A31" s="505"/>
      <c r="B31" s="510" t="s">
        <v>35</v>
      </c>
      <c r="C31" s="525">
        <v>45016</v>
      </c>
      <c r="D31" s="314"/>
      <c r="E31" s="323"/>
      <c r="F31" s="314"/>
      <c r="G31" s="318"/>
      <c r="H31" s="466">
        <v>45107</v>
      </c>
      <c r="I31" s="314">
        <v>1</v>
      </c>
      <c r="J31" s="315">
        <v>29</v>
      </c>
      <c r="K31" s="314"/>
      <c r="L31" s="321"/>
      <c r="M31" s="218">
        <v>45199</v>
      </c>
      <c r="N31" s="221">
        <v>1</v>
      </c>
      <c r="O31" s="220">
        <v>29</v>
      </c>
      <c r="P31" s="221"/>
      <c r="Q31" s="217"/>
      <c r="R31" s="313">
        <v>45291</v>
      </c>
      <c r="S31" s="314"/>
      <c r="T31" s="315"/>
      <c r="U31" s="314"/>
      <c r="V31" s="316"/>
      <c r="W31" s="372">
        <f>E31+G31</f>
        <v>0</v>
      </c>
      <c r="X31" s="372">
        <f>J31+L31</f>
        <v>29</v>
      </c>
      <c r="Y31" s="372">
        <f>O31+Q31</f>
        <v>29</v>
      </c>
      <c r="Z31" s="372">
        <f>T31+V31</f>
        <v>0</v>
      </c>
      <c r="AA31" s="377">
        <f>SUM(W31:Z31)</f>
        <v>58</v>
      </c>
    </row>
    <row r="32" spans="1:27" x14ac:dyDescent="0.25">
      <c r="A32" s="505">
        <v>3266</v>
      </c>
      <c r="B32" s="443" t="s">
        <v>36</v>
      </c>
      <c r="C32" s="472"/>
      <c r="D32" s="472"/>
      <c r="E32" s="472"/>
      <c r="F32" s="472"/>
      <c r="G32" s="472"/>
      <c r="H32" s="472"/>
      <c r="I32" s="472"/>
      <c r="J32" s="472"/>
      <c r="K32" s="472"/>
      <c r="L32" s="473"/>
      <c r="M32" s="351"/>
      <c r="N32" s="352"/>
      <c r="O32" s="354"/>
      <c r="P32" s="352"/>
      <c r="Q32" s="354"/>
      <c r="R32" s="472"/>
      <c r="S32" s="472"/>
      <c r="T32" s="472"/>
      <c r="U32" s="472"/>
      <c r="V32" s="472"/>
      <c r="W32" s="159"/>
      <c r="X32" s="159"/>
      <c r="Y32" s="159"/>
      <c r="Z32" s="159"/>
      <c r="AA32" s="317"/>
    </row>
    <row r="33" spans="1:27" x14ac:dyDescent="0.25">
      <c r="A33" s="505"/>
      <c r="B33" s="510" t="s">
        <v>37</v>
      </c>
      <c r="C33" s="525">
        <v>45016</v>
      </c>
      <c r="D33" s="314"/>
      <c r="E33" s="315"/>
      <c r="F33" s="314"/>
      <c r="G33" s="316"/>
      <c r="H33" s="466">
        <v>45107</v>
      </c>
      <c r="I33" s="314">
        <v>1</v>
      </c>
      <c r="J33" s="315">
        <v>29</v>
      </c>
      <c r="K33" s="314"/>
      <c r="L33" s="321"/>
      <c r="M33" s="218">
        <v>45199</v>
      </c>
      <c r="N33" s="221"/>
      <c r="O33" s="226"/>
      <c r="P33" s="221"/>
      <c r="Q33" s="227"/>
      <c r="R33" s="313">
        <v>45291</v>
      </c>
      <c r="S33" s="314"/>
      <c r="T33" s="315"/>
      <c r="U33" s="314"/>
      <c r="V33" s="316"/>
      <c r="W33" s="372">
        <f>E33+G33</f>
        <v>0</v>
      </c>
      <c r="X33" s="372">
        <f>J33+L33</f>
        <v>29</v>
      </c>
      <c r="Y33" s="372">
        <f>O33+Q33</f>
        <v>0</v>
      </c>
      <c r="Z33" s="372">
        <f>T33+V33</f>
        <v>0</v>
      </c>
      <c r="AA33" s="377">
        <f>SUM(W33:Z33)</f>
        <v>29</v>
      </c>
    </row>
    <row r="34" spans="1:27" x14ac:dyDescent="0.25">
      <c r="A34" s="505" t="s">
        <v>99</v>
      </c>
      <c r="B34" s="443" t="s">
        <v>38</v>
      </c>
      <c r="C34" s="474"/>
      <c r="D34" s="475"/>
      <c r="E34" s="476"/>
      <c r="F34" s="475"/>
      <c r="G34" s="475"/>
      <c r="H34" s="326"/>
      <c r="I34" s="327"/>
      <c r="J34" s="328"/>
      <c r="K34" s="327"/>
      <c r="L34" s="328"/>
      <c r="M34" s="355"/>
      <c r="N34" s="356"/>
      <c r="O34" s="357"/>
      <c r="P34" s="356"/>
      <c r="Q34" s="357"/>
      <c r="R34" s="326"/>
      <c r="S34" s="329"/>
      <c r="T34" s="330"/>
      <c r="U34" s="329"/>
      <c r="V34" s="330"/>
      <c r="W34" s="389"/>
      <c r="X34" s="389"/>
      <c r="Y34" s="389"/>
      <c r="Z34" s="389"/>
      <c r="AA34" s="317"/>
    </row>
    <row r="35" spans="1:27" x14ac:dyDescent="0.25">
      <c r="A35" s="505"/>
      <c r="B35" s="510" t="s">
        <v>39</v>
      </c>
      <c r="C35" s="525">
        <v>45016</v>
      </c>
      <c r="D35" s="314"/>
      <c r="E35" s="315"/>
      <c r="F35" s="314"/>
      <c r="G35" s="316"/>
      <c r="H35" s="466">
        <v>45107</v>
      </c>
      <c r="I35" s="314"/>
      <c r="J35" s="315"/>
      <c r="K35" s="314"/>
      <c r="L35" s="321"/>
      <c r="M35" s="218">
        <v>45199</v>
      </c>
      <c r="N35" s="221"/>
      <c r="O35" s="226"/>
      <c r="P35" s="221"/>
      <c r="Q35" s="227"/>
      <c r="R35" s="313">
        <v>45291</v>
      </c>
      <c r="S35" s="314"/>
      <c r="T35" s="315"/>
      <c r="U35" s="314"/>
      <c r="V35" s="316"/>
      <c r="W35" s="372">
        <f>E35+G35</f>
        <v>0</v>
      </c>
      <c r="X35" s="372">
        <f>J35+L35</f>
        <v>0</v>
      </c>
      <c r="Y35" s="372">
        <f>O35+Q35</f>
        <v>0</v>
      </c>
      <c r="Z35" s="372">
        <f>T35+V35</f>
        <v>0</v>
      </c>
      <c r="AA35" s="377">
        <f>SUM(W35:Z35)</f>
        <v>0</v>
      </c>
    </row>
    <row r="36" spans="1:27" x14ac:dyDescent="0.25">
      <c r="A36" s="505">
        <v>3268</v>
      </c>
      <c r="B36" s="443" t="s">
        <v>40</v>
      </c>
      <c r="C36" s="477"/>
      <c r="D36" s="478"/>
      <c r="E36" s="479"/>
      <c r="F36" s="478"/>
      <c r="G36" s="479"/>
      <c r="H36" s="477"/>
      <c r="I36" s="480"/>
      <c r="J36" s="481"/>
      <c r="K36" s="480"/>
      <c r="L36" s="481"/>
      <c r="M36" s="358"/>
      <c r="N36" s="359"/>
      <c r="O36" s="358"/>
      <c r="P36" s="359"/>
      <c r="Q36" s="358"/>
      <c r="R36" s="477"/>
      <c r="S36" s="478"/>
      <c r="T36" s="479"/>
      <c r="U36" s="478"/>
      <c r="V36" s="479"/>
      <c r="W36" s="482"/>
      <c r="X36" s="482"/>
      <c r="Y36" s="482"/>
      <c r="Z36" s="482"/>
      <c r="AA36" s="317"/>
    </row>
    <row r="37" spans="1:27" x14ac:dyDescent="0.25">
      <c r="A37" s="505"/>
      <c r="B37" s="510" t="s">
        <v>41</v>
      </c>
      <c r="C37" s="525">
        <v>45016</v>
      </c>
      <c r="D37" s="334"/>
      <c r="E37" s="331"/>
      <c r="F37" s="334"/>
      <c r="G37" s="332"/>
      <c r="H37" s="466">
        <v>45107</v>
      </c>
      <c r="I37" s="314">
        <v>3</v>
      </c>
      <c r="J37" s="315">
        <v>87</v>
      </c>
      <c r="K37" s="314">
        <v>1</v>
      </c>
      <c r="L37" s="331">
        <v>69</v>
      </c>
      <c r="M37" s="218">
        <v>45199</v>
      </c>
      <c r="N37" s="366">
        <v>2</v>
      </c>
      <c r="O37" s="367">
        <v>58</v>
      </c>
      <c r="P37" s="366"/>
      <c r="Q37" s="371"/>
      <c r="R37" s="313">
        <v>45291</v>
      </c>
      <c r="U37" s="314"/>
      <c r="V37" s="316"/>
      <c r="W37" s="372">
        <f>E37+G37</f>
        <v>0</v>
      </c>
      <c r="X37" s="372">
        <f>J37+L37</f>
        <v>156</v>
      </c>
      <c r="Y37" s="372">
        <f>O37+Q37</f>
        <v>58</v>
      </c>
      <c r="Z37" s="372">
        <f>T89+V37</f>
        <v>570</v>
      </c>
      <c r="AA37" s="377">
        <f>SUM(W37:Z37)</f>
        <v>784</v>
      </c>
    </row>
    <row r="38" spans="1:27" x14ac:dyDescent="0.25">
      <c r="A38" s="505"/>
      <c r="B38" s="405" t="s">
        <v>42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83"/>
      <c r="N38" s="483"/>
      <c r="O38" s="483"/>
      <c r="P38" s="483"/>
      <c r="Q38" s="483"/>
      <c r="R38" s="405"/>
      <c r="S38" s="405"/>
      <c r="T38" s="405"/>
      <c r="U38" s="405"/>
      <c r="V38" s="405"/>
      <c r="W38" s="484"/>
      <c r="X38" s="484"/>
      <c r="Y38" s="484"/>
      <c r="Z38" s="484"/>
      <c r="AA38" s="317"/>
    </row>
    <row r="39" spans="1:27" x14ac:dyDescent="0.25">
      <c r="A39" s="505"/>
      <c r="B39" s="511" t="s">
        <v>43</v>
      </c>
      <c r="C39" s="525">
        <v>45016</v>
      </c>
      <c r="D39" s="334"/>
      <c r="E39" s="485"/>
      <c r="F39" s="334"/>
      <c r="G39" s="486"/>
      <c r="H39" s="466">
        <v>45107</v>
      </c>
      <c r="I39" s="314"/>
      <c r="J39" s="315"/>
      <c r="K39" s="314"/>
      <c r="L39" s="315"/>
      <c r="M39" s="218">
        <v>45199</v>
      </c>
      <c r="N39" s="366"/>
      <c r="O39" s="118"/>
      <c r="P39" s="366"/>
      <c r="Q39" s="119"/>
      <c r="R39" s="313">
        <v>45291</v>
      </c>
      <c r="S39" s="314"/>
      <c r="T39" s="315"/>
      <c r="U39" s="314"/>
      <c r="V39" s="316"/>
      <c r="W39" s="372">
        <f>E39+G39</f>
        <v>0</v>
      </c>
      <c r="X39" s="372">
        <f>J39+L39</f>
        <v>0</v>
      </c>
      <c r="Y39" s="372">
        <f>O39+Q39</f>
        <v>0</v>
      </c>
      <c r="Z39" s="372">
        <f>T39+V39</f>
        <v>0</v>
      </c>
      <c r="AA39" s="377">
        <f>SUM(W39:Z39)</f>
        <v>0</v>
      </c>
    </row>
    <row r="40" spans="1:27" x14ac:dyDescent="0.25">
      <c r="A40" s="505" t="s">
        <v>78</v>
      </c>
      <c r="B40" s="487" t="s">
        <v>44</v>
      </c>
      <c r="C40" s="488"/>
      <c r="D40" s="488"/>
      <c r="E40" s="488"/>
      <c r="F40" s="488"/>
      <c r="G40" s="488"/>
      <c r="H40" s="489"/>
      <c r="I40" s="488"/>
      <c r="J40" s="488"/>
      <c r="K40" s="488"/>
      <c r="L40" s="488"/>
      <c r="M40" s="360"/>
      <c r="N40" s="361"/>
      <c r="O40" s="362"/>
      <c r="P40" s="361"/>
      <c r="Q40" s="362"/>
      <c r="R40" s="488"/>
      <c r="S40" s="391"/>
      <c r="T40" s="391"/>
      <c r="U40" s="391"/>
      <c r="V40" s="488"/>
      <c r="W40" s="490"/>
      <c r="X40" s="490"/>
      <c r="Y40" s="490"/>
      <c r="Z40" s="490"/>
      <c r="AA40" s="317"/>
    </row>
    <row r="41" spans="1:27" x14ac:dyDescent="0.25">
      <c r="A41" s="505"/>
      <c r="B41" s="510" t="s">
        <v>18</v>
      </c>
      <c r="C41" s="525">
        <v>45016</v>
      </c>
      <c r="D41" s="334">
        <v>2</v>
      </c>
      <c r="E41" s="331">
        <v>598</v>
      </c>
      <c r="F41" s="334"/>
      <c r="G41" s="338"/>
      <c r="H41" s="466">
        <v>45107</v>
      </c>
      <c r="I41" s="334"/>
      <c r="J41" s="331"/>
      <c r="K41" s="334"/>
      <c r="L41" s="339"/>
      <c r="M41" s="218">
        <v>45199</v>
      </c>
      <c r="N41" s="366"/>
      <c r="O41" s="118"/>
      <c r="P41" s="366"/>
      <c r="Q41" s="119"/>
      <c r="R41" s="313">
        <v>45291</v>
      </c>
      <c r="S41" s="314"/>
      <c r="T41" s="315"/>
      <c r="U41" s="314"/>
      <c r="V41" s="316"/>
      <c r="W41" s="372">
        <f>E41+G41</f>
        <v>598</v>
      </c>
      <c r="X41" s="372">
        <f>J41+L41</f>
        <v>0</v>
      </c>
      <c r="Y41" s="372">
        <f>O41+Q41</f>
        <v>0</v>
      </c>
      <c r="Z41" s="372">
        <f>T41+V41</f>
        <v>0</v>
      </c>
      <c r="AA41" s="377">
        <f>SUM(W41:Z41)</f>
        <v>598</v>
      </c>
    </row>
    <row r="42" spans="1:27" x14ac:dyDescent="0.25">
      <c r="A42" s="505" t="s">
        <v>79</v>
      </c>
      <c r="B42" s="405" t="s">
        <v>45</v>
      </c>
      <c r="C42" s="405"/>
      <c r="D42" s="340"/>
      <c r="E42" s="340"/>
      <c r="F42" s="340"/>
      <c r="G42" s="340"/>
      <c r="H42" s="340"/>
      <c r="I42" s="405"/>
      <c r="J42" s="405"/>
      <c r="K42" s="405"/>
      <c r="L42" s="405"/>
      <c r="M42" s="483"/>
      <c r="N42" s="483"/>
      <c r="O42" s="483"/>
      <c r="P42" s="483"/>
      <c r="Q42" s="483"/>
      <c r="R42" s="405"/>
      <c r="S42" s="491"/>
      <c r="T42" s="491"/>
      <c r="U42" s="491"/>
      <c r="V42" s="405"/>
      <c r="W42" s="484"/>
      <c r="X42" s="484"/>
      <c r="Y42" s="484"/>
      <c r="Z42" s="484"/>
      <c r="AA42" s="317"/>
    </row>
    <row r="43" spans="1:27" x14ac:dyDescent="0.25">
      <c r="A43" s="505"/>
      <c r="B43" s="512" t="s">
        <v>46</v>
      </c>
      <c r="C43" s="525">
        <v>45016</v>
      </c>
      <c r="D43" s="334"/>
      <c r="E43" s="331"/>
      <c r="F43" s="334"/>
      <c r="G43" s="332"/>
      <c r="H43" s="466">
        <v>45107</v>
      </c>
      <c r="I43" s="341"/>
      <c r="J43" s="331"/>
      <c r="K43" s="334"/>
      <c r="L43" s="485"/>
      <c r="M43" s="218">
        <v>45199</v>
      </c>
      <c r="N43" s="366"/>
      <c r="O43" s="118"/>
      <c r="P43" s="366"/>
      <c r="Q43" s="119"/>
      <c r="R43" s="313">
        <v>45291</v>
      </c>
      <c r="S43" s="314"/>
      <c r="T43" s="315"/>
      <c r="U43" s="314"/>
      <c r="V43" s="316"/>
      <c r="W43" s="372">
        <f>E43+G43</f>
        <v>0</v>
      </c>
      <c r="X43" s="372">
        <f>J43+L43</f>
        <v>0</v>
      </c>
      <c r="Y43" s="372">
        <f>O43+Q43</f>
        <v>0</v>
      </c>
      <c r="Z43" s="372">
        <f>T43+V43</f>
        <v>0</v>
      </c>
      <c r="AA43" s="377">
        <f>SUM(W43:Z43)</f>
        <v>0</v>
      </c>
    </row>
    <row r="44" spans="1:27" ht="15.75" customHeight="1" x14ac:dyDescent="0.25">
      <c r="A44" s="505">
        <v>3270</v>
      </c>
      <c r="B44" s="492" t="s">
        <v>47</v>
      </c>
      <c r="C44" s="405"/>
      <c r="D44" s="340"/>
      <c r="E44" s="340"/>
      <c r="F44" s="340"/>
      <c r="G44" s="340"/>
      <c r="H44" s="342"/>
      <c r="I44" s="492"/>
      <c r="J44" s="492"/>
      <c r="K44" s="492"/>
      <c r="L44" s="492"/>
      <c r="M44" s="369"/>
      <c r="N44" s="369"/>
      <c r="O44" s="369"/>
      <c r="P44" s="369"/>
      <c r="Q44" s="369"/>
      <c r="R44" s="492"/>
      <c r="S44" s="392"/>
      <c r="T44" s="392"/>
      <c r="U44" s="392"/>
      <c r="V44" s="492"/>
      <c r="W44" s="484"/>
      <c r="X44" s="484"/>
      <c r="Y44" s="484"/>
      <c r="Z44" s="484"/>
      <c r="AA44" s="317"/>
    </row>
    <row r="45" spans="1:27" x14ac:dyDescent="0.25">
      <c r="A45" s="505"/>
      <c r="B45" s="513" t="s">
        <v>48</v>
      </c>
      <c r="C45" s="525">
        <v>45016</v>
      </c>
      <c r="D45" s="324"/>
      <c r="E45" s="331"/>
      <c r="F45" s="324">
        <v>1</v>
      </c>
      <c r="G45" s="332">
        <v>29</v>
      </c>
      <c r="H45" s="466">
        <v>45107</v>
      </c>
      <c r="I45" s="324"/>
      <c r="J45" s="331"/>
      <c r="K45" s="324"/>
      <c r="L45" s="339"/>
      <c r="M45" s="218">
        <v>45199</v>
      </c>
      <c r="N45" s="374"/>
      <c r="O45" s="118"/>
      <c r="P45" s="374"/>
      <c r="Q45" s="119"/>
      <c r="R45" s="313">
        <v>45291</v>
      </c>
      <c r="S45" s="314"/>
      <c r="T45" s="315"/>
      <c r="U45" s="314"/>
      <c r="V45" s="316"/>
      <c r="W45" s="372">
        <f>E45+G45</f>
        <v>29</v>
      </c>
      <c r="X45" s="372">
        <f>J45+L45</f>
        <v>0</v>
      </c>
      <c r="Y45" s="372">
        <f>O45+Q45</f>
        <v>0</v>
      </c>
      <c r="Z45" s="372">
        <f>T45+V45</f>
        <v>0</v>
      </c>
      <c r="AA45" s="377">
        <f>SUM(W45:Z45)</f>
        <v>29</v>
      </c>
    </row>
    <row r="46" spans="1:27" ht="15.75" customHeight="1" x14ac:dyDescent="0.25">
      <c r="A46" s="505">
        <v>3271</v>
      </c>
      <c r="B46" s="378" t="s">
        <v>49</v>
      </c>
      <c r="C46" s="493"/>
      <c r="D46" s="493"/>
      <c r="E46" s="493"/>
      <c r="F46" s="493"/>
      <c r="G46" s="493"/>
      <c r="H46" s="403"/>
      <c r="I46" s="493"/>
      <c r="J46" s="493"/>
      <c r="K46" s="493"/>
      <c r="L46" s="493"/>
      <c r="M46" s="360"/>
      <c r="N46" s="361"/>
      <c r="O46" s="362"/>
      <c r="P46" s="361"/>
      <c r="Q46" s="362"/>
      <c r="R46" s="488"/>
      <c r="S46" s="494"/>
      <c r="T46" s="499"/>
      <c r="U46" s="494"/>
      <c r="V46" s="488"/>
      <c r="W46" s="490"/>
      <c r="X46" s="490"/>
      <c r="Y46" s="490"/>
      <c r="Z46" s="490"/>
      <c r="AA46" s="317"/>
    </row>
    <row r="47" spans="1:27" ht="15.75" customHeight="1" x14ac:dyDescent="0.25">
      <c r="A47" s="505"/>
      <c r="B47" s="514" t="s">
        <v>46</v>
      </c>
      <c r="C47" s="525">
        <v>45016</v>
      </c>
      <c r="D47" s="390"/>
      <c r="E47" s="118"/>
      <c r="F47" s="390">
        <v>3</v>
      </c>
      <c r="G47" s="332">
        <v>87</v>
      </c>
      <c r="H47" s="466">
        <v>45107</v>
      </c>
      <c r="I47" s="324"/>
      <c r="J47" s="331"/>
      <c r="K47" s="324"/>
      <c r="L47" s="332"/>
      <c r="M47" s="218">
        <v>45199</v>
      </c>
      <c r="N47" s="366"/>
      <c r="O47" s="118"/>
      <c r="P47" s="366"/>
      <c r="Q47" s="119"/>
      <c r="R47" s="313">
        <v>45291</v>
      </c>
      <c r="S47" s="314">
        <v>1</v>
      </c>
      <c r="T47" s="315">
        <v>29</v>
      </c>
      <c r="U47" s="314"/>
      <c r="V47" s="316"/>
      <c r="W47" s="372">
        <f>E47+G47</f>
        <v>87</v>
      </c>
      <c r="X47" s="372">
        <f>J47+L47</f>
        <v>0</v>
      </c>
      <c r="Y47" s="372">
        <f>O47+Q47</f>
        <v>0</v>
      </c>
      <c r="Z47" s="372">
        <f>T47+V47</f>
        <v>29</v>
      </c>
      <c r="AA47" s="377">
        <f>SUM(W47:Z47)</f>
        <v>116</v>
      </c>
    </row>
    <row r="48" spans="1:27" ht="15.75" customHeight="1" x14ac:dyDescent="0.25">
      <c r="A48" s="505">
        <v>3272</v>
      </c>
      <c r="B48" s="378" t="s">
        <v>50</v>
      </c>
      <c r="C48" s="493"/>
      <c r="D48" s="403"/>
      <c r="E48" s="403"/>
      <c r="F48" s="403"/>
      <c r="G48" s="493"/>
      <c r="H48" s="403"/>
      <c r="I48" s="493"/>
      <c r="J48" s="493"/>
      <c r="K48" s="493"/>
      <c r="L48" s="493"/>
      <c r="M48" s="379"/>
      <c r="N48" s="380"/>
      <c r="O48" s="381"/>
      <c r="P48" s="380"/>
      <c r="Q48" s="381"/>
      <c r="R48" s="488"/>
      <c r="S48" s="488"/>
      <c r="T48" s="488"/>
      <c r="U48" s="488"/>
      <c r="V48" s="488"/>
      <c r="W48" s="388"/>
      <c r="X48" s="388"/>
      <c r="Y48" s="388"/>
      <c r="Z48" s="388"/>
      <c r="AA48" s="337"/>
    </row>
    <row r="49" spans="1:27" ht="15.75" customHeight="1" x14ac:dyDescent="0.25">
      <c r="A49" s="505"/>
      <c r="B49" s="513" t="s">
        <v>51</v>
      </c>
      <c r="C49" s="525">
        <v>45016</v>
      </c>
      <c r="D49" s="390"/>
      <c r="E49" s="402"/>
      <c r="F49" s="390"/>
      <c r="G49" s="485"/>
      <c r="H49" s="466">
        <v>45107</v>
      </c>
      <c r="I49" s="390"/>
      <c r="J49" s="402"/>
      <c r="K49" s="390"/>
      <c r="L49" s="486"/>
      <c r="M49" s="218">
        <v>45199</v>
      </c>
      <c r="N49" s="366"/>
      <c r="O49" s="408"/>
      <c r="P49" s="366"/>
      <c r="Q49" s="408"/>
      <c r="R49" s="313">
        <v>45291</v>
      </c>
      <c r="S49" s="314"/>
      <c r="T49" s="315"/>
      <c r="U49" s="314"/>
      <c r="V49" s="316"/>
      <c r="W49" s="372">
        <f>E49+G49</f>
        <v>0</v>
      </c>
      <c r="X49" s="372">
        <f>J49+L49</f>
        <v>0</v>
      </c>
      <c r="Y49" s="372">
        <f>O49+Q49</f>
        <v>0</v>
      </c>
      <c r="Z49" s="372">
        <f>T49+V49</f>
        <v>0</v>
      </c>
      <c r="AA49" s="377">
        <f>SUM(W49:Z49)</f>
        <v>0</v>
      </c>
    </row>
    <row r="50" spans="1:27" ht="18" customHeight="1" x14ac:dyDescent="0.25">
      <c r="A50" s="505" t="s">
        <v>100</v>
      </c>
      <c r="B50" s="378" t="s">
        <v>55</v>
      </c>
      <c r="C50" s="493"/>
      <c r="D50" s="403"/>
      <c r="E50" s="403"/>
      <c r="F50" s="403"/>
      <c r="G50" s="493"/>
      <c r="H50" s="403"/>
      <c r="I50" s="493"/>
      <c r="J50" s="493"/>
      <c r="K50" s="493"/>
      <c r="L50" s="493"/>
      <c r="M50" s="379"/>
      <c r="N50" s="380"/>
      <c r="O50" s="381"/>
      <c r="P50" s="380"/>
      <c r="Q50" s="381"/>
      <c r="R50" s="488"/>
      <c r="S50" s="421"/>
      <c r="T50" s="488"/>
      <c r="U50" s="488"/>
      <c r="V50" s="488"/>
      <c r="W50" s="388"/>
      <c r="X50" s="388"/>
      <c r="Y50" s="388"/>
      <c r="Z50" s="388"/>
      <c r="AA50" s="337"/>
    </row>
    <row r="51" spans="1:27" x14ac:dyDescent="0.25">
      <c r="A51" s="505"/>
      <c r="B51" s="513" t="s">
        <v>30</v>
      </c>
      <c r="C51" s="525">
        <v>45016</v>
      </c>
      <c r="D51" s="390"/>
      <c r="E51" s="118"/>
      <c r="F51" s="109"/>
      <c r="G51" s="141"/>
      <c r="H51" s="466">
        <v>45107</v>
      </c>
      <c r="I51" s="390"/>
      <c r="J51" s="118"/>
      <c r="K51" s="390"/>
      <c r="L51" s="119"/>
      <c r="M51" s="218">
        <v>45199</v>
      </c>
      <c r="N51" s="366"/>
      <c r="O51" s="408"/>
      <c r="P51" s="366"/>
      <c r="Q51" s="408"/>
      <c r="R51" s="313">
        <v>45291</v>
      </c>
      <c r="S51" s="386"/>
      <c r="T51" s="399"/>
      <c r="U51" s="387"/>
      <c r="V51" s="400"/>
      <c r="W51" s="372">
        <f>E51+G51</f>
        <v>0</v>
      </c>
      <c r="X51" s="372">
        <f>J51+L51</f>
        <v>0</v>
      </c>
      <c r="Y51" s="372">
        <f>O51+Q51</f>
        <v>0</v>
      </c>
      <c r="Z51" s="372">
        <f>T51+V51</f>
        <v>0</v>
      </c>
      <c r="AA51" s="377">
        <f>SUM(W51:Z51)</f>
        <v>0</v>
      </c>
    </row>
    <row r="52" spans="1:27" x14ac:dyDescent="0.25">
      <c r="A52" s="505" t="s">
        <v>80</v>
      </c>
      <c r="B52" s="411" t="s">
        <v>56</v>
      </c>
      <c r="C52" s="412"/>
      <c r="D52" s="413"/>
      <c r="E52" s="414"/>
      <c r="F52" s="413"/>
      <c r="G52" s="411"/>
      <c r="H52" s="412"/>
      <c r="I52" s="413"/>
      <c r="J52" s="415"/>
      <c r="K52" s="413"/>
      <c r="L52" s="415"/>
      <c r="M52" s="416"/>
      <c r="N52" s="417"/>
      <c r="O52" s="415"/>
      <c r="P52" s="417"/>
      <c r="Q52" s="420"/>
      <c r="R52" s="422"/>
      <c r="S52" s="423"/>
      <c r="T52" s="424"/>
      <c r="U52" s="423"/>
      <c r="V52" s="424"/>
      <c r="W52" s="418"/>
      <c r="X52" s="418"/>
      <c r="Y52" s="418"/>
      <c r="Z52" s="418"/>
      <c r="AA52" s="377"/>
    </row>
    <row r="53" spans="1:27" x14ac:dyDescent="0.25">
      <c r="A53" s="505"/>
      <c r="B53" s="513" t="s">
        <v>16</v>
      </c>
      <c r="C53" s="525">
        <v>45016</v>
      </c>
      <c r="D53" s="390"/>
      <c r="E53" s="464"/>
      <c r="F53" s="109"/>
      <c r="G53" s="503"/>
      <c r="H53" s="466">
        <v>45107</v>
      </c>
      <c r="I53" s="390"/>
      <c r="J53" s="118"/>
      <c r="K53" s="109"/>
      <c r="L53" s="430"/>
      <c r="M53" s="218">
        <v>45199</v>
      </c>
      <c r="N53" s="366"/>
      <c r="O53" s="118"/>
      <c r="P53" s="366"/>
      <c r="Q53" s="430"/>
      <c r="R53" s="313">
        <v>45291</v>
      </c>
      <c r="S53" s="409">
        <v>1</v>
      </c>
      <c r="T53" s="429">
        <v>29</v>
      </c>
      <c r="U53" s="410"/>
      <c r="V53" s="433"/>
      <c r="W53" s="372">
        <f>E53+G53</f>
        <v>0</v>
      </c>
      <c r="X53" s="372">
        <f>J53+L53</f>
        <v>0</v>
      </c>
      <c r="Y53" s="372">
        <f>O53+Q53</f>
        <v>0</v>
      </c>
      <c r="Z53" s="372">
        <f>T53+V53</f>
        <v>29</v>
      </c>
      <c r="AA53" s="377">
        <f>SUM(W53:Z53)</f>
        <v>29</v>
      </c>
    </row>
    <row r="54" spans="1:27" x14ac:dyDescent="0.25">
      <c r="A54" s="505" t="s">
        <v>81</v>
      </c>
      <c r="B54" s="411" t="s">
        <v>57</v>
      </c>
      <c r="C54" s="412"/>
      <c r="D54" s="413"/>
      <c r="E54" s="414"/>
      <c r="F54" s="413"/>
      <c r="G54" s="411"/>
      <c r="H54" s="412"/>
      <c r="I54" s="413"/>
      <c r="J54" s="415"/>
      <c r="K54" s="413"/>
      <c r="L54" s="415"/>
      <c r="M54" s="416"/>
      <c r="N54" s="417"/>
      <c r="O54" s="415"/>
      <c r="P54" s="417"/>
      <c r="Q54" s="415"/>
      <c r="R54" s="425"/>
      <c r="S54" s="426"/>
      <c r="T54" s="427"/>
      <c r="U54" s="428"/>
      <c r="V54" s="427"/>
      <c r="W54" s="418"/>
      <c r="X54" s="418"/>
      <c r="Y54" s="418"/>
      <c r="Z54" s="418"/>
      <c r="AA54" s="377"/>
    </row>
    <row r="55" spans="1:27" x14ac:dyDescent="0.25">
      <c r="A55" s="505"/>
      <c r="B55" s="513" t="s">
        <v>58</v>
      </c>
      <c r="C55" s="525">
        <v>45016</v>
      </c>
      <c r="D55" s="390"/>
      <c r="E55" s="402"/>
      <c r="F55" s="109"/>
      <c r="G55" s="503"/>
      <c r="H55" s="466">
        <v>45107</v>
      </c>
      <c r="I55" s="390"/>
      <c r="J55" s="118"/>
      <c r="K55" s="109"/>
      <c r="L55" s="119"/>
      <c r="M55" s="218">
        <v>45199</v>
      </c>
      <c r="N55" s="366"/>
      <c r="O55" s="118"/>
      <c r="P55" s="366"/>
      <c r="Q55" s="430"/>
      <c r="R55" s="313">
        <v>45291</v>
      </c>
      <c r="S55" s="409"/>
      <c r="T55" s="429"/>
      <c r="U55" s="410"/>
      <c r="V55" s="433"/>
      <c r="W55" s="372">
        <f>E55+G55</f>
        <v>0</v>
      </c>
      <c r="X55" s="372">
        <f>J55+L55</f>
        <v>0</v>
      </c>
      <c r="Y55" s="372">
        <f>O55+Q55</f>
        <v>0</v>
      </c>
      <c r="Z55" s="372">
        <f>T55+V55</f>
        <v>0</v>
      </c>
      <c r="AA55" s="377">
        <f>SUM(W55:Z55)</f>
        <v>0</v>
      </c>
    </row>
    <row r="56" spans="1:27" x14ac:dyDescent="0.25">
      <c r="A56" s="505" t="s">
        <v>82</v>
      </c>
      <c r="B56" s="353" t="s">
        <v>59</v>
      </c>
      <c r="C56" s="439"/>
      <c r="D56" s="440"/>
      <c r="E56" s="441"/>
      <c r="F56" s="440"/>
      <c r="G56" s="353"/>
      <c r="H56" s="439"/>
      <c r="I56" s="440"/>
      <c r="J56" s="442"/>
      <c r="K56" s="440"/>
      <c r="L56" s="442"/>
      <c r="M56" s="454"/>
      <c r="N56" s="455"/>
      <c r="O56" s="456"/>
      <c r="P56" s="455"/>
      <c r="Q56" s="442"/>
      <c r="R56" s="425"/>
      <c r="S56" s="426"/>
      <c r="T56" s="427"/>
      <c r="U56" s="428"/>
      <c r="V56" s="427"/>
      <c r="W56" s="418"/>
      <c r="X56" s="418"/>
      <c r="Y56" s="418"/>
      <c r="Z56" s="418"/>
      <c r="AA56" s="377"/>
    </row>
    <row r="57" spans="1:27" x14ac:dyDescent="0.25">
      <c r="A57" s="505"/>
      <c r="B57" s="510" t="s">
        <v>60</v>
      </c>
      <c r="C57" s="525">
        <v>45016</v>
      </c>
      <c r="D57" s="390">
        <v>1</v>
      </c>
      <c r="E57" s="118">
        <v>29</v>
      </c>
      <c r="F57" s="109">
        <v>1</v>
      </c>
      <c r="G57" s="164">
        <v>69</v>
      </c>
      <c r="H57" s="466">
        <v>45107</v>
      </c>
      <c r="I57" s="390"/>
      <c r="J57" s="118"/>
      <c r="K57" s="109">
        <v>1</v>
      </c>
      <c r="L57" s="119">
        <v>29</v>
      </c>
      <c r="M57" s="218">
        <v>45199</v>
      </c>
      <c r="N57" s="457">
        <v>1</v>
      </c>
      <c r="O57" s="118">
        <v>29</v>
      </c>
      <c r="P57" s="457"/>
      <c r="Q57" s="164"/>
      <c r="R57" s="313">
        <v>45291</v>
      </c>
      <c r="S57" s="409"/>
      <c r="T57" s="429"/>
      <c r="U57" s="410"/>
      <c r="V57" s="433"/>
      <c r="W57" s="372">
        <f>E57+G57</f>
        <v>98</v>
      </c>
      <c r="X57" s="372">
        <f>J57+L57</f>
        <v>29</v>
      </c>
      <c r="Y57" s="372">
        <f>O57+Q57</f>
        <v>29</v>
      </c>
      <c r="Z57" s="372">
        <f>T57+V57</f>
        <v>0</v>
      </c>
      <c r="AA57" s="377">
        <f>SUM(W57:Z57)</f>
        <v>156</v>
      </c>
    </row>
    <row r="58" spans="1:27" x14ac:dyDescent="0.25">
      <c r="A58" s="505" t="s">
        <v>83</v>
      </c>
      <c r="B58" s="443" t="s">
        <v>61</v>
      </c>
      <c r="C58" s="444"/>
      <c r="D58" s="445"/>
      <c r="E58" s="446"/>
      <c r="F58" s="445"/>
      <c r="G58" s="447"/>
      <c r="H58" s="444"/>
      <c r="I58" s="445"/>
      <c r="J58" s="448"/>
      <c r="K58" s="445"/>
      <c r="L58" s="448"/>
      <c r="M58" s="449"/>
      <c r="N58" s="450"/>
      <c r="O58" s="448"/>
      <c r="P58" s="450"/>
      <c r="Q58" s="448"/>
      <c r="R58" s="436"/>
      <c r="S58" s="437"/>
      <c r="T58" s="438"/>
      <c r="U58" s="437"/>
      <c r="V58" s="438"/>
      <c r="W58" s="388"/>
      <c r="X58" s="388"/>
      <c r="Y58" s="388"/>
      <c r="Z58" s="388"/>
      <c r="AA58" s="377"/>
    </row>
    <row r="59" spans="1:27" x14ac:dyDescent="0.25">
      <c r="A59" s="505"/>
      <c r="B59" s="510" t="s">
        <v>62</v>
      </c>
      <c r="C59" s="525">
        <v>45016</v>
      </c>
      <c r="D59" s="390"/>
      <c r="E59" s="118"/>
      <c r="F59" s="109"/>
      <c r="G59" s="164"/>
      <c r="H59" s="466">
        <v>45107</v>
      </c>
      <c r="I59" s="390">
        <v>1</v>
      </c>
      <c r="J59" s="118">
        <v>29</v>
      </c>
      <c r="K59" s="109"/>
      <c r="L59" s="119"/>
      <c r="M59" s="218">
        <v>45199</v>
      </c>
      <c r="N59" s="457">
        <v>1</v>
      </c>
      <c r="O59" s="118">
        <v>29</v>
      </c>
      <c r="P59" s="457"/>
      <c r="Q59" s="119"/>
      <c r="R59" s="313">
        <v>45291</v>
      </c>
      <c r="S59" s="461">
        <v>2</v>
      </c>
      <c r="T59" s="429">
        <v>58</v>
      </c>
      <c r="U59" s="334"/>
      <c r="V59" s="462"/>
      <c r="W59" s="372">
        <f>E59+G59</f>
        <v>0</v>
      </c>
      <c r="X59" s="372">
        <f>J59+L59</f>
        <v>29</v>
      </c>
      <c r="Y59" s="372">
        <f>O59+Q59</f>
        <v>29</v>
      </c>
      <c r="Z59" s="372">
        <f>T59+V59</f>
        <v>58</v>
      </c>
      <c r="AA59" s="377">
        <f>SUM(W59:Z59)</f>
        <v>116</v>
      </c>
    </row>
    <row r="60" spans="1:27" x14ac:dyDescent="0.25">
      <c r="A60" s="505"/>
      <c r="B60" s="353" t="s">
        <v>63</v>
      </c>
      <c r="C60" s="459"/>
      <c r="D60" s="460"/>
      <c r="E60" s="456"/>
      <c r="F60" s="460"/>
      <c r="G60" s="415"/>
      <c r="H60" s="459"/>
      <c r="I60" s="460"/>
      <c r="J60" s="456"/>
      <c r="K60" s="460"/>
      <c r="L60" s="456"/>
      <c r="M60" s="454"/>
      <c r="N60" s="455"/>
      <c r="O60" s="456"/>
      <c r="P60" s="455"/>
      <c r="Q60" s="456"/>
      <c r="R60" s="425"/>
      <c r="S60" s="426"/>
      <c r="T60" s="427"/>
      <c r="U60" s="428"/>
      <c r="V60" s="427"/>
      <c r="W60" s="388"/>
      <c r="X60" s="388"/>
      <c r="Y60" s="388"/>
      <c r="Z60" s="388"/>
      <c r="AA60" s="458"/>
    </row>
    <row r="61" spans="1:27" x14ac:dyDescent="0.25">
      <c r="A61" s="505"/>
      <c r="B61" s="510" t="s">
        <v>64</v>
      </c>
      <c r="C61" s="525">
        <v>45016</v>
      </c>
      <c r="D61" s="390"/>
      <c r="E61" s="118"/>
      <c r="F61" s="109"/>
      <c r="G61" s="430"/>
      <c r="H61" s="466">
        <v>45107</v>
      </c>
      <c r="I61" s="390"/>
      <c r="J61" s="118"/>
      <c r="K61" s="109"/>
      <c r="L61" s="430"/>
      <c r="M61" s="218">
        <v>45199</v>
      </c>
      <c r="N61" s="457"/>
      <c r="O61" s="118"/>
      <c r="P61" s="457"/>
      <c r="Q61" s="119"/>
      <c r="R61" s="313">
        <v>45291</v>
      </c>
      <c r="S61" s="461"/>
      <c r="T61" s="429"/>
      <c r="U61" s="334"/>
      <c r="V61" s="462"/>
      <c r="W61" s="372">
        <f>E61+G61</f>
        <v>0</v>
      </c>
      <c r="X61" s="372">
        <f>J61+L61</f>
        <v>0</v>
      </c>
      <c r="Y61" s="372">
        <f>O61+Q61</f>
        <v>0</v>
      </c>
      <c r="Z61" s="372">
        <f>T61+V61</f>
        <v>0</v>
      </c>
      <c r="AA61" s="377">
        <f>SUM(W61:Z61)</f>
        <v>0</v>
      </c>
    </row>
    <row r="62" spans="1:27" x14ac:dyDescent="0.25">
      <c r="A62" s="505" t="s">
        <v>84</v>
      </c>
      <c r="B62" s="353" t="s">
        <v>65</v>
      </c>
      <c r="C62" s="412"/>
      <c r="D62" s="413"/>
      <c r="E62" s="415"/>
      <c r="F62" s="413"/>
      <c r="G62" s="415"/>
      <c r="H62" s="459"/>
      <c r="I62" s="460"/>
      <c r="J62" s="456"/>
      <c r="K62" s="460"/>
      <c r="L62" s="456"/>
      <c r="M62" s="454"/>
      <c r="N62" s="455"/>
      <c r="O62" s="456"/>
      <c r="P62" s="455"/>
      <c r="Q62" s="456"/>
      <c r="R62" s="425"/>
      <c r="S62" s="426"/>
      <c r="T62" s="427"/>
      <c r="U62" s="428"/>
      <c r="V62" s="427"/>
      <c r="W62" s="388"/>
      <c r="X62" s="388"/>
      <c r="Y62" s="388"/>
      <c r="Z62" s="388"/>
      <c r="AA62" s="377"/>
    </row>
    <row r="63" spans="1:27" x14ac:dyDescent="0.25">
      <c r="A63" s="505"/>
      <c r="B63" s="510" t="s">
        <v>66</v>
      </c>
      <c r="C63" s="525">
        <v>45016</v>
      </c>
      <c r="D63" s="390"/>
      <c r="E63" s="118"/>
      <c r="F63" s="109"/>
      <c r="G63" s="430"/>
      <c r="H63" s="466">
        <v>45107</v>
      </c>
      <c r="I63" s="390"/>
      <c r="J63" s="118"/>
      <c r="K63" s="109"/>
      <c r="L63" s="430"/>
      <c r="M63" s="218">
        <v>45199</v>
      </c>
      <c r="N63" s="457"/>
      <c r="O63" s="118"/>
      <c r="P63" s="457"/>
      <c r="Q63" s="119"/>
      <c r="R63" s="313">
        <v>45291</v>
      </c>
      <c r="S63" s="461"/>
      <c r="T63" s="429"/>
      <c r="U63" s="334"/>
      <c r="V63" s="462"/>
      <c r="W63" s="372">
        <f>E63+G63</f>
        <v>0</v>
      </c>
      <c r="X63" s="372">
        <f>J63+L63</f>
        <v>0</v>
      </c>
      <c r="Y63" s="372">
        <f>O63+Q63</f>
        <v>0</v>
      </c>
      <c r="Z63" s="372">
        <f>T63+V63</f>
        <v>0</v>
      </c>
      <c r="AA63" s="377">
        <f>SUM(W63:Z63)</f>
        <v>0</v>
      </c>
    </row>
    <row r="64" spans="1:27" x14ac:dyDescent="0.25">
      <c r="A64" s="505" t="s">
        <v>85</v>
      </c>
      <c r="B64" s="353" t="s">
        <v>67</v>
      </c>
      <c r="C64" s="412"/>
      <c r="D64" s="413"/>
      <c r="E64" s="415"/>
      <c r="F64" s="413"/>
      <c r="G64" s="415"/>
      <c r="H64" s="459"/>
      <c r="I64" s="460"/>
      <c r="J64" s="456"/>
      <c r="K64" s="460"/>
      <c r="L64" s="456"/>
      <c r="M64" s="454"/>
      <c r="N64" s="455"/>
      <c r="O64" s="456"/>
      <c r="P64" s="455"/>
      <c r="Q64" s="456"/>
      <c r="R64" s="425"/>
      <c r="S64" s="426"/>
      <c r="T64" s="427"/>
      <c r="U64" s="428"/>
      <c r="V64" s="427"/>
      <c r="W64" s="388"/>
      <c r="X64" s="388"/>
      <c r="Y64" s="388"/>
      <c r="Z64" s="388"/>
      <c r="AA64" s="377"/>
    </row>
    <row r="65" spans="1:27" x14ac:dyDescent="0.25">
      <c r="A65" s="505"/>
      <c r="B65" s="510" t="s">
        <v>9</v>
      </c>
      <c r="C65" s="525">
        <v>45016</v>
      </c>
      <c r="D65" s="390"/>
      <c r="E65" s="118"/>
      <c r="F65" s="109"/>
      <c r="G65" s="430"/>
      <c r="H65" s="466">
        <v>45107</v>
      </c>
      <c r="I65" s="390"/>
      <c r="J65" s="118"/>
      <c r="K65" s="109"/>
      <c r="L65" s="430"/>
      <c r="M65" s="218">
        <v>45199</v>
      </c>
      <c r="N65" s="457"/>
      <c r="O65" s="118"/>
      <c r="P65" s="457"/>
      <c r="Q65" s="119"/>
      <c r="R65" s="313">
        <v>45291</v>
      </c>
      <c r="S65" s="461"/>
      <c r="T65" s="429"/>
      <c r="U65" s="334"/>
      <c r="V65" s="462"/>
      <c r="W65" s="372">
        <f>E65+G65</f>
        <v>0</v>
      </c>
      <c r="X65" s="372">
        <f>J65+L65</f>
        <v>0</v>
      </c>
      <c r="Y65" s="372">
        <f>O65+Q65</f>
        <v>0</v>
      </c>
      <c r="Z65" s="372">
        <f>T65+V65</f>
        <v>0</v>
      </c>
      <c r="AA65" s="377">
        <f>SUM(W65:Z65)</f>
        <v>0</v>
      </c>
    </row>
    <row r="66" spans="1:27" x14ac:dyDescent="0.25">
      <c r="A66" s="505" t="s">
        <v>86</v>
      </c>
      <c r="B66" s="353" t="s">
        <v>68</v>
      </c>
      <c r="C66" s="412"/>
      <c r="D66" s="413"/>
      <c r="E66" s="415"/>
      <c r="F66" s="413"/>
      <c r="G66" s="415"/>
      <c r="H66" s="459"/>
      <c r="I66" s="460"/>
      <c r="J66" s="456"/>
      <c r="K66" s="460"/>
      <c r="L66" s="456"/>
      <c r="M66" s="454"/>
      <c r="N66" s="455"/>
      <c r="O66" s="456"/>
      <c r="P66" s="455"/>
      <c r="Q66" s="456"/>
      <c r="R66" s="425"/>
      <c r="S66" s="426"/>
      <c r="T66" s="427"/>
      <c r="U66" s="428"/>
      <c r="V66" s="427"/>
      <c r="W66" s="388"/>
      <c r="X66" s="388"/>
      <c r="Y66" s="388"/>
      <c r="Z66" s="388"/>
      <c r="AA66" s="377"/>
    </row>
    <row r="67" spans="1:27" x14ac:dyDescent="0.25">
      <c r="A67" s="505"/>
      <c r="B67" s="510" t="s">
        <v>69</v>
      </c>
      <c r="C67" s="525">
        <v>45016</v>
      </c>
      <c r="D67" s="390"/>
      <c r="E67" s="118"/>
      <c r="F67" s="109"/>
      <c r="G67" s="430"/>
      <c r="H67" s="466">
        <v>45107</v>
      </c>
      <c r="I67" s="390"/>
      <c r="J67" s="118"/>
      <c r="K67" s="109"/>
      <c r="L67" s="430"/>
      <c r="M67" s="218">
        <v>45199</v>
      </c>
      <c r="N67" s="457"/>
      <c r="O67" s="118"/>
      <c r="P67" s="457"/>
      <c r="Q67" s="119"/>
      <c r="R67" s="313">
        <v>45291</v>
      </c>
      <c r="S67" s="461">
        <v>1</v>
      </c>
      <c r="T67" s="429">
        <v>29</v>
      </c>
      <c r="U67" s="334"/>
      <c r="V67" s="462"/>
      <c r="W67" s="372">
        <f>E67+G67</f>
        <v>0</v>
      </c>
      <c r="X67" s="372">
        <f>J67+L67</f>
        <v>0</v>
      </c>
      <c r="Y67" s="372">
        <f>O67+Q67</f>
        <v>0</v>
      </c>
      <c r="Z67" s="372">
        <f>T67+V67</f>
        <v>29</v>
      </c>
      <c r="AA67" s="377">
        <f>SUM(W67:Z67)</f>
        <v>29</v>
      </c>
    </row>
    <row r="68" spans="1:27" x14ac:dyDescent="0.25">
      <c r="A68" s="505" t="s">
        <v>87</v>
      </c>
      <c r="B68" s="353" t="s">
        <v>70</v>
      </c>
      <c r="C68" s="412"/>
      <c r="D68" s="413"/>
      <c r="E68" s="415"/>
      <c r="F68" s="413"/>
      <c r="G68" s="415"/>
      <c r="H68" s="459"/>
      <c r="I68" s="460"/>
      <c r="J68" s="456"/>
      <c r="K68" s="460"/>
      <c r="L68" s="456"/>
      <c r="M68" s="454"/>
      <c r="N68" s="455"/>
      <c r="O68" s="456"/>
      <c r="P68" s="455"/>
      <c r="Q68" s="456"/>
      <c r="R68" s="425"/>
      <c r="S68" s="426"/>
      <c r="T68" s="427"/>
      <c r="U68" s="428"/>
      <c r="V68" s="427"/>
      <c r="W68" s="418"/>
      <c r="X68" s="418"/>
      <c r="Y68" s="418"/>
      <c r="Z68" s="418"/>
      <c r="AA68" s="527"/>
    </row>
    <row r="69" spans="1:27" x14ac:dyDescent="0.25">
      <c r="A69" s="505"/>
      <c r="B69" s="512" t="s">
        <v>71</v>
      </c>
      <c r="C69" s="525">
        <v>45016</v>
      </c>
      <c r="D69" s="390"/>
      <c r="E69" s="118"/>
      <c r="F69" s="109">
        <v>1</v>
      </c>
      <c r="G69" s="119">
        <v>29</v>
      </c>
      <c r="H69" s="466">
        <v>45107</v>
      </c>
      <c r="I69" s="390"/>
      <c r="J69" s="118"/>
      <c r="K69" s="109"/>
      <c r="L69" s="119"/>
      <c r="M69" s="218">
        <v>45199</v>
      </c>
      <c r="N69" s="457"/>
      <c r="O69" s="118"/>
      <c r="P69" s="457"/>
      <c r="Q69" s="119"/>
      <c r="R69" s="313">
        <v>45291</v>
      </c>
      <c r="S69" s="461"/>
      <c r="T69" s="429"/>
      <c r="U69" s="334"/>
      <c r="V69" s="429"/>
      <c r="W69" s="506">
        <f>E69+G69</f>
        <v>29</v>
      </c>
      <c r="X69" s="506">
        <f>J69+L69</f>
        <v>0</v>
      </c>
      <c r="Y69" s="506">
        <f>O69+Q69</f>
        <v>0</v>
      </c>
      <c r="Z69" s="506">
        <f>T69+V69</f>
        <v>0</v>
      </c>
      <c r="AA69" s="528">
        <f>SUM(W69:Z69)</f>
        <v>29</v>
      </c>
    </row>
    <row r="70" spans="1:27" x14ac:dyDescent="0.25">
      <c r="A70" s="505" t="s">
        <v>88</v>
      </c>
      <c r="B70" s="353" t="s">
        <v>72</v>
      </c>
      <c r="C70" s="412"/>
      <c r="D70" s="413"/>
      <c r="E70" s="415"/>
      <c r="F70" s="413"/>
      <c r="G70" s="415"/>
      <c r="H70" s="459"/>
      <c r="I70" s="460"/>
      <c r="J70" s="456"/>
      <c r="K70" s="460"/>
      <c r="L70" s="456"/>
      <c r="M70" s="454"/>
      <c r="N70" s="455"/>
      <c r="O70" s="456"/>
      <c r="P70" s="455"/>
      <c r="Q70" s="456"/>
      <c r="R70" s="425"/>
      <c r="S70" s="426"/>
      <c r="T70" s="427"/>
      <c r="U70" s="428"/>
      <c r="V70" s="427"/>
      <c r="W70" s="418"/>
      <c r="X70" s="418"/>
      <c r="Y70" s="418"/>
      <c r="Z70" s="418"/>
      <c r="AA70" s="529"/>
    </row>
    <row r="71" spans="1:27" x14ac:dyDescent="0.25">
      <c r="A71" s="505"/>
      <c r="B71" s="512" t="s">
        <v>73</v>
      </c>
      <c r="C71" s="525">
        <v>45016</v>
      </c>
      <c r="D71" s="390"/>
      <c r="E71" s="118"/>
      <c r="F71" s="109"/>
      <c r="G71" s="119"/>
      <c r="H71" s="466">
        <v>45107</v>
      </c>
      <c r="I71" s="390">
        <v>1</v>
      </c>
      <c r="J71" s="118">
        <v>299</v>
      </c>
      <c r="K71" s="109"/>
      <c r="L71" s="119"/>
      <c r="M71" s="218">
        <v>45199</v>
      </c>
      <c r="N71" s="457">
        <v>1</v>
      </c>
      <c r="O71" s="118">
        <v>299</v>
      </c>
      <c r="P71" s="457"/>
      <c r="Q71" s="119"/>
      <c r="R71" s="313">
        <v>45291</v>
      </c>
      <c r="S71" s="461"/>
      <c r="T71" s="429"/>
      <c r="U71" s="334"/>
      <c r="V71" s="429"/>
      <c r="W71" s="506">
        <f>E71+G71</f>
        <v>0</v>
      </c>
      <c r="X71" s="506">
        <f>J71+L71</f>
        <v>299</v>
      </c>
      <c r="Y71" s="506">
        <f>O71+Q71</f>
        <v>299</v>
      </c>
      <c r="Z71" s="506">
        <f>T71+V71</f>
        <v>0</v>
      </c>
      <c r="AA71" s="528">
        <f>SUM(W71:Z71)</f>
        <v>598</v>
      </c>
    </row>
    <row r="72" spans="1:27" x14ac:dyDescent="0.25">
      <c r="A72" s="505" t="s">
        <v>89</v>
      </c>
      <c r="B72" s="353" t="s">
        <v>90</v>
      </c>
      <c r="C72" s="412"/>
      <c r="D72" s="413"/>
      <c r="E72" s="415"/>
      <c r="F72" s="413"/>
      <c r="G72" s="415"/>
      <c r="H72" s="459"/>
      <c r="I72" s="460"/>
      <c r="J72" s="456"/>
      <c r="K72" s="460"/>
      <c r="L72" s="456"/>
      <c r="M72" s="454"/>
      <c r="N72" s="455"/>
      <c r="O72" s="456"/>
      <c r="P72" s="455"/>
      <c r="Q72" s="456"/>
      <c r="R72" s="425"/>
      <c r="S72" s="426"/>
      <c r="T72" s="427"/>
      <c r="U72" s="428"/>
      <c r="V72" s="427"/>
      <c r="W72" s="418"/>
      <c r="X72" s="418"/>
      <c r="Y72" s="418"/>
      <c r="Z72" s="418"/>
      <c r="AA72" s="529"/>
    </row>
    <row r="73" spans="1:27" x14ac:dyDescent="0.25">
      <c r="A73" s="505"/>
      <c r="B73" s="515" t="s">
        <v>62</v>
      </c>
      <c r="C73" s="525">
        <v>45016</v>
      </c>
      <c r="D73" s="390"/>
      <c r="E73" s="118"/>
      <c r="F73" s="109"/>
      <c r="G73" s="119"/>
      <c r="H73" s="466">
        <v>45107</v>
      </c>
      <c r="I73" s="390"/>
      <c r="J73" s="118"/>
      <c r="K73" s="109"/>
      <c r="L73" s="119"/>
      <c r="M73" s="218">
        <v>45199</v>
      </c>
      <c r="N73" s="457"/>
      <c r="O73" s="118"/>
      <c r="P73" s="457"/>
      <c r="Q73" s="119"/>
      <c r="R73" s="313">
        <v>45291</v>
      </c>
      <c r="S73" s="461"/>
      <c r="T73" s="429"/>
      <c r="U73" s="334"/>
      <c r="V73" s="429"/>
      <c r="W73" s="524">
        <f>E73+G73</f>
        <v>0</v>
      </c>
      <c r="X73" s="524">
        <f>J73+L73</f>
        <v>0</v>
      </c>
      <c r="Y73" s="524">
        <f>O73+Q73</f>
        <v>0</v>
      </c>
      <c r="Z73" s="524">
        <f>T73+V73</f>
        <v>0</v>
      </c>
      <c r="AA73" s="528">
        <f>SUM(W73:Z73)</f>
        <v>0</v>
      </c>
    </row>
    <row r="74" spans="1:27" x14ac:dyDescent="0.25">
      <c r="A74" s="505" t="s">
        <v>91</v>
      </c>
      <c r="B74" s="353" t="s">
        <v>92</v>
      </c>
      <c r="C74" s="412"/>
      <c r="D74" s="413"/>
      <c r="E74" s="415"/>
      <c r="F74" s="413"/>
      <c r="G74" s="415"/>
      <c r="H74" s="459"/>
      <c r="I74" s="460"/>
      <c r="J74" s="456"/>
      <c r="K74" s="460"/>
      <c r="L74" s="456"/>
      <c r="M74" s="454"/>
      <c r="N74" s="455"/>
      <c r="O74" s="456"/>
      <c r="P74" s="455"/>
      <c r="Q74" s="456"/>
      <c r="R74" s="425"/>
      <c r="S74" s="426"/>
      <c r="T74" s="427"/>
      <c r="U74" s="428"/>
      <c r="V74" s="427"/>
      <c r="W74" s="523"/>
      <c r="X74" s="523"/>
      <c r="Y74" s="523"/>
      <c r="Z74" s="523"/>
      <c r="AA74" s="529"/>
    </row>
    <row r="75" spans="1:27" x14ac:dyDescent="0.25">
      <c r="A75" s="505"/>
      <c r="B75" s="515" t="s">
        <v>93</v>
      </c>
      <c r="C75" s="525">
        <v>45016</v>
      </c>
      <c r="D75" s="390"/>
      <c r="E75" s="118"/>
      <c r="F75" s="109"/>
      <c r="G75" s="119"/>
      <c r="H75" s="466">
        <v>45107</v>
      </c>
      <c r="I75" s="390"/>
      <c r="J75" s="118"/>
      <c r="K75" s="109"/>
      <c r="L75" s="119"/>
      <c r="M75" s="218">
        <v>45199</v>
      </c>
      <c r="N75" s="457"/>
      <c r="O75" s="118"/>
      <c r="P75" s="457"/>
      <c r="Q75" s="119"/>
      <c r="R75" s="313">
        <v>45291</v>
      </c>
      <c r="S75" s="461"/>
      <c r="T75" s="429"/>
      <c r="U75" s="334"/>
      <c r="V75" s="429"/>
      <c r="W75" s="524">
        <f>E75+G75</f>
        <v>0</v>
      </c>
      <c r="X75" s="524">
        <f>J75+L75</f>
        <v>0</v>
      </c>
      <c r="Y75" s="506">
        <f>O75+Q75</f>
        <v>0</v>
      </c>
      <c r="Z75" s="506">
        <f>T75+V75</f>
        <v>0</v>
      </c>
      <c r="AA75" s="528">
        <f>SUM(W75:Z75)</f>
        <v>0</v>
      </c>
    </row>
    <row r="76" spans="1:27" x14ac:dyDescent="0.25">
      <c r="A76" s="505" t="s">
        <v>94</v>
      </c>
      <c r="B76" s="353" t="s">
        <v>95</v>
      </c>
      <c r="C76" s="412"/>
      <c r="D76" s="413"/>
      <c r="E76" s="415"/>
      <c r="F76" s="413"/>
      <c r="G76" s="415"/>
      <c r="H76" s="459"/>
      <c r="I76" s="460"/>
      <c r="J76" s="456"/>
      <c r="K76" s="460"/>
      <c r="L76" s="456"/>
      <c r="M76" s="454"/>
      <c r="N76" s="455"/>
      <c r="O76" s="456"/>
      <c r="P76" s="455"/>
      <c r="Q76" s="456"/>
      <c r="R76" s="425"/>
      <c r="S76" s="426"/>
      <c r="T76" s="427"/>
      <c r="U76" s="428"/>
      <c r="V76" s="427"/>
      <c r="W76" s="534"/>
      <c r="X76" s="533"/>
      <c r="Y76" s="537"/>
      <c r="Z76" s="531"/>
      <c r="AA76" s="529"/>
    </row>
    <row r="77" spans="1:27" x14ac:dyDescent="0.25">
      <c r="A77" s="505"/>
      <c r="B77" s="515" t="s">
        <v>9</v>
      </c>
      <c r="C77" s="525">
        <v>45016</v>
      </c>
      <c r="D77" s="390"/>
      <c r="E77" s="118"/>
      <c r="F77" s="109"/>
      <c r="G77" s="119"/>
      <c r="H77" s="466">
        <v>45107</v>
      </c>
      <c r="I77" s="390"/>
      <c r="J77" s="118"/>
      <c r="K77" s="109"/>
      <c r="L77" s="119"/>
      <c r="M77" s="218">
        <v>45199</v>
      </c>
      <c r="N77" s="457"/>
      <c r="O77" s="118"/>
      <c r="P77" s="457"/>
      <c r="Q77" s="119"/>
      <c r="R77" s="313">
        <v>45291</v>
      </c>
      <c r="S77" s="461"/>
      <c r="T77" s="429"/>
      <c r="U77" s="334"/>
      <c r="V77" s="433"/>
      <c r="W77" s="535">
        <f>E77+G77</f>
        <v>0</v>
      </c>
      <c r="X77" s="532">
        <f>J77+L77</f>
        <v>0</v>
      </c>
      <c r="Y77" s="537">
        <f>O77+Q77</f>
        <v>0</v>
      </c>
      <c r="Z77" s="531">
        <f>T77+V77</f>
        <v>0</v>
      </c>
      <c r="AA77" s="529">
        <f>SUM(W77:Z77)</f>
        <v>0</v>
      </c>
    </row>
    <row r="78" spans="1:27" x14ac:dyDescent="0.25">
      <c r="A78" s="505" t="s">
        <v>101</v>
      </c>
      <c r="B78" s="353" t="s">
        <v>102</v>
      </c>
      <c r="C78" s="412"/>
      <c r="D78" s="413"/>
      <c r="E78" s="415"/>
      <c r="F78" s="413"/>
      <c r="G78" s="415"/>
      <c r="H78" s="459"/>
      <c r="I78" s="460"/>
      <c r="J78" s="456"/>
      <c r="K78" s="460"/>
      <c r="L78" s="456"/>
      <c r="M78" s="454"/>
      <c r="N78" s="455"/>
      <c r="O78" s="456"/>
      <c r="P78" s="455"/>
      <c r="Q78" s="456"/>
      <c r="R78" s="425"/>
      <c r="S78" s="426"/>
      <c r="T78" s="427"/>
      <c r="U78" s="428"/>
      <c r="V78" s="427"/>
      <c r="W78" s="536"/>
      <c r="X78" s="533"/>
      <c r="Y78" s="537"/>
      <c r="Z78" s="531"/>
      <c r="AA78" s="529"/>
    </row>
    <row r="79" spans="1:27" x14ac:dyDescent="0.25">
      <c r="A79" s="505"/>
      <c r="B79" s="515" t="s">
        <v>103</v>
      </c>
      <c r="C79" s="525">
        <v>45016</v>
      </c>
      <c r="D79" s="390"/>
      <c r="E79" s="118"/>
      <c r="F79" s="109"/>
      <c r="G79" s="119"/>
      <c r="H79" s="466">
        <v>45107</v>
      </c>
      <c r="I79" s="390"/>
      <c r="J79" s="118"/>
      <c r="K79" s="109"/>
      <c r="L79" s="119"/>
      <c r="M79" s="218">
        <v>45199</v>
      </c>
      <c r="N79" s="457"/>
      <c r="O79" s="118"/>
      <c r="P79" s="457"/>
      <c r="Q79" s="119"/>
      <c r="R79" s="313">
        <v>45291</v>
      </c>
      <c r="S79" s="461">
        <v>1</v>
      </c>
      <c r="T79" s="429">
        <v>29</v>
      </c>
      <c r="U79" s="334"/>
      <c r="V79" s="433"/>
      <c r="W79" s="531">
        <f>E79+G79</f>
        <v>0</v>
      </c>
      <c r="X79" s="532">
        <f>J79+L79</f>
        <v>0</v>
      </c>
      <c r="Y79" s="537">
        <f>O79+Q79</f>
        <v>0</v>
      </c>
      <c r="Z79" s="531">
        <f>T79+V79</f>
        <v>29</v>
      </c>
      <c r="AA79" s="539">
        <f>SUM(W79:Z79)</f>
        <v>29</v>
      </c>
    </row>
    <row r="80" spans="1:27" x14ac:dyDescent="0.25">
      <c r="A80" s="505">
        <v>3274</v>
      </c>
      <c r="B80" s="353" t="s">
        <v>104</v>
      </c>
      <c r="C80" s="412"/>
      <c r="D80" s="413"/>
      <c r="E80" s="415"/>
      <c r="F80" s="413"/>
      <c r="G80" s="415"/>
      <c r="H80" s="459"/>
      <c r="I80" s="460"/>
      <c r="J80" s="456"/>
      <c r="K80" s="460"/>
      <c r="L80" s="456"/>
      <c r="M80" s="454"/>
      <c r="N80" s="455"/>
      <c r="O80" s="456"/>
      <c r="P80" s="455"/>
      <c r="Q80" s="456"/>
      <c r="R80" s="425"/>
      <c r="S80" s="426"/>
      <c r="T80" s="427"/>
      <c r="U80" s="428"/>
      <c r="V80" s="427"/>
      <c r="W80" s="536"/>
      <c r="X80" s="533"/>
      <c r="Y80" s="537"/>
      <c r="Z80" s="531"/>
      <c r="AA80" s="529"/>
    </row>
    <row r="81" spans="1:27" x14ac:dyDescent="0.25">
      <c r="A81" s="505"/>
      <c r="B81" s="515" t="s">
        <v>105</v>
      </c>
      <c r="C81" s="525">
        <v>45016</v>
      </c>
      <c r="D81" s="390"/>
      <c r="E81" s="118"/>
      <c r="F81" s="109"/>
      <c r="G81" s="119"/>
      <c r="H81" s="466">
        <v>45107</v>
      </c>
      <c r="I81" s="390">
        <v>1</v>
      </c>
      <c r="J81" s="118">
        <v>29</v>
      </c>
      <c r="K81" s="109"/>
      <c r="L81" s="119"/>
      <c r="M81" s="218">
        <v>45199</v>
      </c>
      <c r="N81" s="457">
        <v>1</v>
      </c>
      <c r="O81" s="118">
        <v>29</v>
      </c>
      <c r="P81" s="457"/>
      <c r="Q81" s="119"/>
      <c r="R81" s="313">
        <v>45291</v>
      </c>
      <c r="S81" s="461">
        <v>3</v>
      </c>
      <c r="T81" s="429">
        <v>87</v>
      </c>
      <c r="U81" s="334"/>
      <c r="V81" s="433"/>
      <c r="W81" s="531">
        <f>E81+G81</f>
        <v>0</v>
      </c>
      <c r="X81" s="532">
        <f>J81+L81</f>
        <v>29</v>
      </c>
      <c r="Y81" s="538">
        <f>O81+Q81</f>
        <v>29</v>
      </c>
      <c r="Z81" s="535">
        <f>T81+V81</f>
        <v>87</v>
      </c>
      <c r="AA81" s="539">
        <f>SUM(W81:Z81)</f>
        <v>145</v>
      </c>
    </row>
    <row r="82" spans="1:27" x14ac:dyDescent="0.25">
      <c r="A82" s="505" t="s">
        <v>106</v>
      </c>
      <c r="B82" s="353" t="s">
        <v>107</v>
      </c>
      <c r="C82" s="412"/>
      <c r="D82" s="413"/>
      <c r="E82" s="415"/>
      <c r="F82" s="413"/>
      <c r="G82" s="415"/>
      <c r="H82" s="459"/>
      <c r="I82" s="460"/>
      <c r="J82" s="456"/>
      <c r="K82" s="460"/>
      <c r="L82" s="456"/>
      <c r="M82" s="454"/>
      <c r="N82" s="455"/>
      <c r="O82" s="456"/>
      <c r="P82" s="455"/>
      <c r="Q82" s="456"/>
      <c r="R82" s="425"/>
      <c r="S82" s="426"/>
      <c r="T82" s="427"/>
      <c r="U82" s="428"/>
      <c r="V82" s="427"/>
      <c r="W82" s="523"/>
      <c r="X82" s="523"/>
      <c r="Y82" s="523"/>
      <c r="Z82" s="523"/>
      <c r="AA82" s="529"/>
    </row>
    <row r="83" spans="1:27" x14ac:dyDescent="0.25">
      <c r="A83" s="505"/>
      <c r="B83" s="515" t="s">
        <v>108</v>
      </c>
      <c r="C83" s="525">
        <v>45016</v>
      </c>
      <c r="D83" s="390"/>
      <c r="E83" s="118"/>
      <c r="F83" s="109"/>
      <c r="G83" s="119"/>
      <c r="H83" s="466">
        <v>45107</v>
      </c>
      <c r="I83" s="390"/>
      <c r="J83" s="118"/>
      <c r="K83" s="109"/>
      <c r="L83" s="119"/>
      <c r="M83" s="218">
        <v>45199</v>
      </c>
      <c r="N83" s="457">
        <v>2</v>
      </c>
      <c r="O83" s="118">
        <v>58</v>
      </c>
      <c r="P83" s="457"/>
      <c r="Q83" s="119"/>
      <c r="R83" s="313">
        <v>45291</v>
      </c>
      <c r="S83" s="461"/>
      <c r="T83" s="429"/>
      <c r="U83" s="334"/>
      <c r="V83" s="429"/>
      <c r="W83" s="507">
        <f>E83+G83</f>
        <v>0</v>
      </c>
      <c r="X83" s="507">
        <f>J83+L83</f>
        <v>0</v>
      </c>
      <c r="Y83" s="507">
        <f>O83+Q83</f>
        <v>58</v>
      </c>
      <c r="Z83" s="507">
        <f>T83+V83</f>
        <v>0</v>
      </c>
      <c r="AA83" s="526">
        <f>SUM(W83:Z83)</f>
        <v>58</v>
      </c>
    </row>
    <row r="84" spans="1:27" x14ac:dyDescent="0.25">
      <c r="A84" s="505" t="s">
        <v>110</v>
      </c>
      <c r="B84" s="353" t="s">
        <v>111</v>
      </c>
      <c r="C84" s="412"/>
      <c r="D84" s="413"/>
      <c r="E84" s="415"/>
      <c r="F84" s="413"/>
      <c r="G84" s="415"/>
      <c r="H84" s="459"/>
      <c r="I84" s="460"/>
      <c r="J84" s="456"/>
      <c r="K84" s="460"/>
      <c r="L84" s="456"/>
      <c r="M84" s="454"/>
      <c r="N84" s="455"/>
      <c r="O84" s="456"/>
      <c r="P84" s="455"/>
      <c r="Q84" s="456"/>
      <c r="R84" s="425"/>
      <c r="S84" s="426"/>
      <c r="T84" s="427"/>
      <c r="U84" s="428"/>
      <c r="V84" s="427"/>
      <c r="W84" s="523"/>
      <c r="X84" s="523"/>
      <c r="Y84" s="523"/>
      <c r="Z84" s="523"/>
      <c r="AA84" s="529"/>
    </row>
    <row r="85" spans="1:27" x14ac:dyDescent="0.25">
      <c r="A85" s="505"/>
      <c r="B85" s="515" t="s">
        <v>71</v>
      </c>
      <c r="C85" s="525">
        <v>45016</v>
      </c>
      <c r="D85" s="390"/>
      <c r="E85" s="118"/>
      <c r="F85" s="109"/>
      <c r="G85" s="119"/>
      <c r="H85" s="466">
        <v>45107</v>
      </c>
      <c r="I85" s="390"/>
      <c r="J85" s="118"/>
      <c r="K85" s="109"/>
      <c r="L85" s="119"/>
      <c r="M85" s="218">
        <v>45199</v>
      </c>
      <c r="N85" s="457">
        <v>22</v>
      </c>
      <c r="O85" s="118">
        <f>496-78</f>
        <v>418</v>
      </c>
      <c r="P85" s="457">
        <v>2</v>
      </c>
      <c r="Q85" s="119">
        <f>59+19</f>
        <v>78</v>
      </c>
      <c r="R85" s="313">
        <v>45291</v>
      </c>
      <c r="S85" s="461"/>
      <c r="T85" s="429"/>
      <c r="U85" s="334"/>
      <c r="V85" s="429"/>
      <c r="W85" s="507">
        <f>E85+G85</f>
        <v>0</v>
      </c>
      <c r="X85" s="507">
        <f>J85+L85</f>
        <v>0</v>
      </c>
      <c r="Y85" s="507">
        <f>O85+Q85</f>
        <v>496</v>
      </c>
      <c r="Z85" s="507">
        <f>T85+V85</f>
        <v>0</v>
      </c>
      <c r="AA85" s="526">
        <f>SUM(W85:Z85)</f>
        <v>496</v>
      </c>
    </row>
    <row r="86" spans="1:27" x14ac:dyDescent="0.25">
      <c r="A86" s="505" t="s">
        <v>112</v>
      </c>
      <c r="B86" s="353" t="s">
        <v>113</v>
      </c>
      <c r="C86" s="412"/>
      <c r="D86" s="413"/>
      <c r="E86" s="415"/>
      <c r="F86" s="413"/>
      <c r="G86" s="415"/>
      <c r="H86" s="459"/>
      <c r="I86" s="460"/>
      <c r="J86" s="456"/>
      <c r="K86" s="460"/>
      <c r="L86" s="456"/>
      <c r="M86" s="454"/>
      <c r="N86" s="455"/>
      <c r="O86" s="456"/>
      <c r="P86" s="455"/>
      <c r="Q86" s="456"/>
      <c r="R86" s="425"/>
      <c r="S86" s="426"/>
      <c r="T86" s="427"/>
      <c r="U86" s="428"/>
      <c r="V86" s="427"/>
      <c r="W86" s="523"/>
      <c r="X86" s="523"/>
      <c r="Y86" s="523"/>
      <c r="Z86" s="523"/>
      <c r="AA86" s="529"/>
    </row>
    <row r="87" spans="1:27" x14ac:dyDescent="0.25">
      <c r="A87" s="505"/>
      <c r="B87" s="515" t="s">
        <v>114</v>
      </c>
      <c r="C87" s="525">
        <v>45016</v>
      </c>
      <c r="D87" s="390"/>
      <c r="E87" s="118"/>
      <c r="F87" s="109"/>
      <c r="G87" s="119"/>
      <c r="H87" s="466">
        <v>45107</v>
      </c>
      <c r="I87" s="390"/>
      <c r="J87" s="118"/>
      <c r="K87" s="109"/>
      <c r="L87" s="119"/>
      <c r="M87" s="218">
        <v>45199</v>
      </c>
      <c r="N87" s="457">
        <v>19</v>
      </c>
      <c r="O87" s="118">
        <v>4731</v>
      </c>
      <c r="P87" s="457">
        <v>4</v>
      </c>
      <c r="Q87" s="119">
        <v>1096</v>
      </c>
      <c r="R87" s="313">
        <v>45291</v>
      </c>
      <c r="S87" s="461">
        <v>14</v>
      </c>
      <c r="T87" s="429">
        <v>3486</v>
      </c>
      <c r="U87" s="334">
        <v>3</v>
      </c>
      <c r="V87" s="429">
        <v>847</v>
      </c>
      <c r="W87" s="507">
        <f>E87+G87</f>
        <v>0</v>
      </c>
      <c r="X87" s="507">
        <f>J87+L87</f>
        <v>0</v>
      </c>
      <c r="Y87" s="507">
        <f>O87+Q87</f>
        <v>5827</v>
      </c>
      <c r="Z87" s="507">
        <f>T87+V87</f>
        <v>4333</v>
      </c>
      <c r="AA87" s="526">
        <f>SUM(W87:Z87)</f>
        <v>10160</v>
      </c>
    </row>
    <row r="88" spans="1:27" x14ac:dyDescent="0.25">
      <c r="A88" s="505" t="s">
        <v>115</v>
      </c>
      <c r="B88" s="353" t="s">
        <v>116</v>
      </c>
      <c r="C88" s="412"/>
      <c r="D88" s="413"/>
      <c r="E88" s="415"/>
      <c r="F88" s="413"/>
      <c r="G88" s="415"/>
      <c r="H88" s="459"/>
      <c r="I88" s="460"/>
      <c r="J88" s="456"/>
      <c r="K88" s="460"/>
      <c r="L88" s="456"/>
      <c r="M88" s="454"/>
      <c r="N88" s="455"/>
      <c r="O88" s="456"/>
      <c r="P88" s="455"/>
      <c r="Q88" s="456"/>
      <c r="R88" s="425"/>
      <c r="S88" s="426"/>
      <c r="T88" s="427"/>
      <c r="U88" s="428"/>
      <c r="V88" s="427"/>
      <c r="W88" s="523"/>
      <c r="X88" s="523"/>
      <c r="Y88" s="523"/>
      <c r="Z88" s="523"/>
      <c r="AA88" s="529"/>
    </row>
    <row r="89" spans="1:27" x14ac:dyDescent="0.25">
      <c r="A89" s="505"/>
      <c r="B89" s="515" t="s">
        <v>117</v>
      </c>
      <c r="C89" s="525">
        <v>45016</v>
      </c>
      <c r="D89" s="390"/>
      <c r="E89" s="118"/>
      <c r="F89" s="109"/>
      <c r="G89" s="119"/>
      <c r="H89" s="466">
        <v>45107</v>
      </c>
      <c r="I89" s="390"/>
      <c r="J89" s="118"/>
      <c r="K89" s="109"/>
      <c r="L89" s="119"/>
      <c r="M89" s="218">
        <v>45199</v>
      </c>
      <c r="N89" s="457"/>
      <c r="O89" s="118"/>
      <c r="P89" s="457"/>
      <c r="Q89" s="119"/>
      <c r="R89" s="313">
        <v>45291</v>
      </c>
      <c r="S89" s="314">
        <v>25</v>
      </c>
      <c r="T89" s="315">
        <v>570</v>
      </c>
      <c r="U89" s="334"/>
      <c r="V89" s="429"/>
      <c r="W89" s="507">
        <f>E89+G89</f>
        <v>0</v>
      </c>
      <c r="X89" s="507">
        <f>J89+L89</f>
        <v>0</v>
      </c>
      <c r="Y89" s="507">
        <f>O89+Q89</f>
        <v>0</v>
      </c>
      <c r="Z89" s="507">
        <f>T89+V89</f>
        <v>570</v>
      </c>
      <c r="AA89" s="526">
        <f>SUM(W89:Z89)</f>
        <v>570</v>
      </c>
    </row>
    <row r="90" spans="1:27" x14ac:dyDescent="0.25">
      <c r="A90" s="505"/>
      <c r="B90" s="497"/>
      <c r="C90" s="495"/>
      <c r="D90" s="495"/>
      <c r="E90" s="495"/>
      <c r="F90" s="495"/>
      <c r="G90" s="496"/>
      <c r="H90" s="495"/>
      <c r="I90" s="495"/>
      <c r="J90" s="495"/>
      <c r="K90" s="495"/>
      <c r="L90" s="495"/>
      <c r="M90" s="382"/>
      <c r="N90" s="382"/>
      <c r="O90" s="382"/>
      <c r="P90" s="382"/>
      <c r="Q90" s="187"/>
      <c r="R90" s="495"/>
      <c r="S90" s="495"/>
      <c r="T90" s="495"/>
      <c r="U90" s="495"/>
      <c r="V90" s="495"/>
      <c r="W90" s="509">
        <f>SUM(W2:W89)</f>
        <v>957</v>
      </c>
      <c r="X90" s="509">
        <f>SUM(X2:X89)</f>
        <v>629</v>
      </c>
      <c r="Y90" s="509">
        <f>SUM(Y2:Y89)</f>
        <v>7010</v>
      </c>
      <c r="Z90" s="509">
        <f>SUM(Z2:Z89)</f>
        <v>6169</v>
      </c>
      <c r="AA90" s="530">
        <f>SUM(AA2:AA89)</f>
        <v>14765</v>
      </c>
    </row>
    <row r="91" spans="1:27" x14ac:dyDescent="0.25">
      <c r="B91" s="311"/>
      <c r="L91" s="110"/>
      <c r="Q91" s="311"/>
      <c r="R91" s="335"/>
      <c r="S91" s="344"/>
      <c r="T91" s="335"/>
      <c r="U91" s="344"/>
      <c r="W91" s="311"/>
      <c r="X91" s="311"/>
      <c r="Y91" s="311"/>
      <c r="Z91" s="311"/>
    </row>
    <row r="92" spans="1:27" x14ac:dyDescent="0.25">
      <c r="B92" s="311"/>
      <c r="L92" s="110"/>
      <c r="M92" s="541"/>
      <c r="Q92" s="335"/>
      <c r="R92" s="344"/>
      <c r="U92" s="344"/>
      <c r="W92" s="311"/>
      <c r="X92" s="311"/>
      <c r="Y92" s="311"/>
      <c r="Z92" s="311"/>
    </row>
    <row r="93" spans="1:27" x14ac:dyDescent="0.25">
      <c r="B93" s="311"/>
      <c r="L93" s="110"/>
      <c r="Q93" s="335"/>
      <c r="R93" s="344"/>
      <c r="U93" s="344"/>
      <c r="W93" s="311"/>
      <c r="X93" s="311"/>
      <c r="Y93" s="311"/>
      <c r="Z93" s="311"/>
    </row>
    <row r="94" spans="1:27" x14ac:dyDescent="0.25">
      <c r="B94" s="311"/>
      <c r="L94" s="110"/>
      <c r="Q94" s="335"/>
      <c r="R94" s="344"/>
      <c r="U94" s="344"/>
      <c r="W94" s="311"/>
      <c r="X94" s="311"/>
      <c r="Y94" s="311"/>
      <c r="Z94" s="311"/>
    </row>
    <row r="95" spans="1:27" x14ac:dyDescent="0.25">
      <c r="B95" s="311"/>
      <c r="L95" s="110"/>
      <c r="Q95" s="335"/>
      <c r="R95" s="344"/>
      <c r="U95" s="344"/>
      <c r="W95" s="311"/>
      <c r="X95" s="311"/>
      <c r="Y95" s="311"/>
      <c r="Z95" s="311"/>
    </row>
    <row r="96" spans="1:27" x14ac:dyDescent="0.25">
      <c r="B96" s="311"/>
      <c r="L96" s="110"/>
      <c r="Q96" s="335"/>
      <c r="R96" s="344"/>
      <c r="S96" s="540"/>
      <c r="U96" s="344"/>
      <c r="W96" s="311"/>
      <c r="X96" s="311"/>
      <c r="Y96" s="311"/>
      <c r="Z96" s="311"/>
    </row>
    <row r="97" spans="2:26" x14ac:dyDescent="0.25">
      <c r="B97" s="311"/>
      <c r="L97" s="110"/>
      <c r="Q97" s="335"/>
      <c r="R97" s="344"/>
      <c r="U97" s="344"/>
      <c r="W97" s="311"/>
      <c r="X97" s="311"/>
      <c r="Y97" s="311"/>
      <c r="Z97" s="311"/>
    </row>
    <row r="98" spans="2:26" x14ac:dyDescent="0.25">
      <c r="B98" s="311"/>
      <c r="L98" s="110"/>
      <c r="Q98" s="335"/>
      <c r="R98" s="344"/>
      <c r="U98" s="344"/>
      <c r="W98" s="311"/>
      <c r="X98" s="311"/>
      <c r="Y98" s="311"/>
      <c r="Z98" s="311"/>
    </row>
    <row r="99" spans="2:26" x14ac:dyDescent="0.25">
      <c r="B99" s="311"/>
      <c r="L99" s="110"/>
      <c r="Q99" s="335"/>
      <c r="R99" s="344"/>
      <c r="U99" s="344"/>
      <c r="W99" s="311"/>
      <c r="X99" s="311"/>
      <c r="Y99" s="311"/>
      <c r="Z99" s="311"/>
    </row>
    <row r="100" spans="2:26" x14ac:dyDescent="0.25">
      <c r="B100" s="311"/>
      <c r="L100" s="110"/>
      <c r="Q100" s="335"/>
      <c r="R100" s="344"/>
      <c r="U100" s="344"/>
      <c r="W100" s="311"/>
      <c r="X100" s="311"/>
      <c r="Y100" s="311"/>
      <c r="Z100" s="311"/>
    </row>
    <row r="101" spans="2:26" x14ac:dyDescent="0.25">
      <c r="B101" s="311"/>
      <c r="L101" s="110"/>
      <c r="Q101" s="335"/>
      <c r="R101" s="344"/>
      <c r="U101" s="344"/>
      <c r="W101" s="311"/>
      <c r="X101" s="311"/>
      <c r="Y101" s="311"/>
      <c r="Z101" s="311"/>
    </row>
    <row r="102" spans="2:26" x14ac:dyDescent="0.25">
      <c r="B102" s="311"/>
      <c r="L102" s="110"/>
      <c r="Q102" s="335"/>
      <c r="R102" s="344"/>
      <c r="U102" s="344"/>
      <c r="W102" s="311"/>
      <c r="X102" s="311"/>
      <c r="Y102" s="311"/>
      <c r="Z102" s="311"/>
    </row>
    <row r="103" spans="2:26" x14ac:dyDescent="0.25">
      <c r="B103" s="311"/>
      <c r="L103" s="110"/>
      <c r="Q103" s="335"/>
      <c r="R103" s="344"/>
      <c r="U103" s="344"/>
      <c r="W103" s="311"/>
      <c r="X103" s="311"/>
      <c r="Y103" s="311"/>
      <c r="Z103" s="311"/>
    </row>
    <row r="104" spans="2:26" x14ac:dyDescent="0.25">
      <c r="B104" s="311"/>
      <c r="L104" s="110"/>
      <c r="Q104" s="335"/>
      <c r="R104" s="344"/>
      <c r="U104" s="344"/>
      <c r="W104" s="311"/>
      <c r="X104" s="311"/>
      <c r="Y104" s="311"/>
      <c r="Z104" s="311"/>
    </row>
    <row r="105" spans="2:26" x14ac:dyDescent="0.25">
      <c r="B105" s="311"/>
      <c r="L105" s="110"/>
      <c r="Q105" s="335"/>
      <c r="R105" s="344"/>
      <c r="U105" s="344"/>
      <c r="W105" s="311"/>
      <c r="X105" s="311"/>
      <c r="Y105" s="311"/>
      <c r="Z105" s="311"/>
    </row>
    <row r="106" spans="2:26" x14ac:dyDescent="0.25">
      <c r="B106" s="311"/>
      <c r="L106" s="110"/>
      <c r="Q106" s="335"/>
      <c r="R106" s="344"/>
      <c r="U106" s="344"/>
      <c r="W106" s="311"/>
      <c r="X106" s="311"/>
      <c r="Y106" s="311"/>
      <c r="Z106" s="311"/>
    </row>
    <row r="107" spans="2:26" x14ac:dyDescent="0.25">
      <c r="B107" s="311"/>
      <c r="L107" s="110"/>
      <c r="Q107" s="335"/>
      <c r="R107" s="344"/>
      <c r="U107" s="344"/>
      <c r="W107" s="311"/>
      <c r="X107" s="311"/>
      <c r="Y107" s="311"/>
      <c r="Z107" s="311"/>
    </row>
    <row r="108" spans="2:26" x14ac:dyDescent="0.25">
      <c r="B108" s="311"/>
      <c r="L108" s="110"/>
      <c r="Q108" s="335"/>
      <c r="R108" s="344"/>
      <c r="U108" s="344"/>
      <c r="W108" s="311"/>
      <c r="X108" s="311"/>
      <c r="Y108" s="311"/>
      <c r="Z108" s="311"/>
    </row>
    <row r="109" spans="2:26" x14ac:dyDescent="0.25">
      <c r="B109" s="311"/>
      <c r="L109" s="110"/>
      <c r="Q109" s="335"/>
      <c r="R109" s="344"/>
      <c r="U109" s="344"/>
      <c r="W109" s="311"/>
      <c r="X109" s="311"/>
      <c r="Y109" s="311"/>
      <c r="Z109" s="311"/>
    </row>
    <row r="110" spans="2:26" x14ac:dyDescent="0.25">
      <c r="B110" s="311"/>
      <c r="L110" s="110"/>
      <c r="Q110" s="335"/>
      <c r="R110" s="344"/>
      <c r="U110" s="344"/>
      <c r="W110" s="311"/>
      <c r="X110" s="311"/>
      <c r="Y110" s="311"/>
      <c r="Z110" s="311"/>
    </row>
    <row r="111" spans="2:26" x14ac:dyDescent="0.25">
      <c r="B111" s="311"/>
      <c r="L111" s="110"/>
      <c r="Q111" s="335"/>
      <c r="R111" s="344"/>
      <c r="U111" s="344"/>
      <c r="W111" s="311"/>
      <c r="X111" s="311"/>
      <c r="Y111" s="311"/>
      <c r="Z111" s="311"/>
    </row>
    <row r="112" spans="2:26" x14ac:dyDescent="0.25">
      <c r="B112" s="311"/>
      <c r="K112" s="110"/>
      <c r="L112" s="110"/>
      <c r="P112" s="335"/>
      <c r="Q112" s="344"/>
      <c r="R112" s="335"/>
      <c r="S112" s="344"/>
      <c r="U112" s="344"/>
      <c r="V112" s="311"/>
      <c r="W112" s="311"/>
      <c r="X112" s="311"/>
      <c r="Y112" s="311"/>
      <c r="Z112" s="311"/>
    </row>
    <row r="113" spans="2:26" x14ac:dyDescent="0.25">
      <c r="B113" s="311"/>
      <c r="L113" s="110"/>
      <c r="Q113" s="335"/>
      <c r="R113" s="344"/>
      <c r="U113" s="344"/>
      <c r="W113" s="311"/>
      <c r="X113" s="311"/>
      <c r="Y113" s="311"/>
      <c r="Z113" s="311"/>
    </row>
    <row r="114" spans="2:26" x14ac:dyDescent="0.25">
      <c r="B114" s="311"/>
      <c r="L114" s="110"/>
      <c r="Q114" s="335"/>
      <c r="R114" s="344"/>
      <c r="U114" s="344"/>
      <c r="W114" s="311"/>
      <c r="X114" s="311"/>
      <c r="Y114" s="311"/>
      <c r="Z114" s="311"/>
    </row>
    <row r="115" spans="2:26" x14ac:dyDescent="0.25">
      <c r="B115" s="311"/>
      <c r="L115" s="110"/>
      <c r="Q115" s="335"/>
      <c r="R115" s="344"/>
      <c r="U115" s="344"/>
      <c r="W115" s="311"/>
      <c r="X115" s="311"/>
      <c r="Y115" s="311"/>
      <c r="Z115" s="311"/>
    </row>
    <row r="116" spans="2:26" x14ac:dyDescent="0.25">
      <c r="B116" s="311"/>
      <c r="L116" s="110"/>
      <c r="Q116" s="335"/>
      <c r="R116" s="344"/>
      <c r="U116" s="344"/>
      <c r="W116" s="311"/>
      <c r="X116" s="311"/>
      <c r="Y116" s="311"/>
      <c r="Z116" s="311"/>
    </row>
    <row r="117" spans="2:26" x14ac:dyDescent="0.25">
      <c r="B117" s="311"/>
      <c r="L117" s="110"/>
      <c r="Q117" s="335"/>
      <c r="R117" s="344"/>
      <c r="U117" s="344"/>
      <c r="W117" s="311"/>
      <c r="X117" s="311"/>
      <c r="Y117" s="311"/>
      <c r="Z117" s="311"/>
    </row>
    <row r="118" spans="2:26" x14ac:dyDescent="0.25">
      <c r="B118" s="311"/>
      <c r="L118" s="110"/>
      <c r="Q118" s="335"/>
      <c r="R118" s="344"/>
      <c r="U118" s="344"/>
      <c r="W118" s="311"/>
      <c r="X118" s="311"/>
      <c r="Y118" s="311"/>
      <c r="Z118" s="311"/>
    </row>
    <row r="119" spans="2:26" x14ac:dyDescent="0.25">
      <c r="B119" s="311"/>
      <c r="L119" s="110"/>
      <c r="Q119" s="311"/>
      <c r="R119" s="335"/>
      <c r="S119" s="344"/>
      <c r="T119" s="335"/>
      <c r="U119" s="344"/>
      <c r="W119" s="311"/>
      <c r="X119" s="311"/>
      <c r="Y119" s="311"/>
      <c r="Z119" s="311"/>
    </row>
    <row r="120" spans="2:26" x14ac:dyDescent="0.25">
      <c r="B120" s="311"/>
      <c r="L120" s="110"/>
      <c r="Q120" s="311"/>
      <c r="R120" s="335"/>
      <c r="S120" s="344"/>
      <c r="T120" s="335"/>
      <c r="U120" s="344"/>
      <c r="W120" s="311"/>
      <c r="X120" s="311"/>
      <c r="Y120" s="311"/>
      <c r="Z120" s="311"/>
    </row>
    <row r="121" spans="2:26" x14ac:dyDescent="0.25">
      <c r="B121" s="311"/>
      <c r="L121" s="110"/>
      <c r="Q121" s="311"/>
      <c r="R121" s="335"/>
      <c r="S121" s="344"/>
      <c r="T121" s="335"/>
      <c r="U121" s="344"/>
      <c r="W121" s="311"/>
      <c r="X121" s="311"/>
      <c r="Y121" s="311"/>
      <c r="Z121" s="311"/>
    </row>
    <row r="122" spans="2:26" x14ac:dyDescent="0.25">
      <c r="B122" s="311"/>
      <c r="L122" s="110"/>
      <c r="Q122" s="311"/>
      <c r="R122" s="335"/>
      <c r="S122" s="344"/>
      <c r="T122" s="335"/>
      <c r="U122" s="344"/>
      <c r="W122" s="311"/>
      <c r="X122" s="311"/>
      <c r="Y122" s="311"/>
      <c r="Z122" s="311"/>
    </row>
    <row r="123" spans="2:26" x14ac:dyDescent="0.25">
      <c r="B123" s="311"/>
      <c r="L123" s="110"/>
      <c r="Q123" s="311"/>
      <c r="R123" s="335"/>
      <c r="S123" s="344"/>
      <c r="T123" s="335"/>
      <c r="U123" s="344"/>
      <c r="W123" s="311"/>
      <c r="X123" s="311"/>
      <c r="Y123" s="311"/>
      <c r="Z123" s="311"/>
    </row>
    <row r="124" spans="2:26" x14ac:dyDescent="0.25">
      <c r="B124" s="311"/>
      <c r="L124" s="110"/>
      <c r="Q124" s="311"/>
      <c r="R124" s="335"/>
      <c r="S124" s="344"/>
      <c r="T124" s="335"/>
      <c r="U124" s="344"/>
      <c r="W124" s="311"/>
      <c r="X124" s="311"/>
      <c r="Y124" s="311"/>
      <c r="Z124" s="311"/>
    </row>
    <row r="125" spans="2:26" x14ac:dyDescent="0.25">
      <c r="B125" s="311"/>
      <c r="L125" s="110"/>
      <c r="Q125" s="311"/>
      <c r="R125" s="335"/>
      <c r="S125" s="344"/>
      <c r="T125" s="335"/>
      <c r="U125" s="344"/>
      <c r="W125" s="311"/>
      <c r="X125" s="311"/>
      <c r="Y125" s="311"/>
      <c r="Z125" s="311"/>
    </row>
    <row r="126" spans="2:26" x14ac:dyDescent="0.25">
      <c r="B126" s="311"/>
      <c r="L126" s="110"/>
      <c r="Q126" s="311"/>
      <c r="R126" s="335"/>
      <c r="S126" s="344"/>
      <c r="T126" s="335"/>
      <c r="U126" s="344"/>
      <c r="W126" s="311"/>
      <c r="X126" s="311"/>
      <c r="Y126" s="311"/>
      <c r="Z126" s="311"/>
    </row>
    <row r="127" spans="2:26" x14ac:dyDescent="0.25">
      <c r="B127" s="311"/>
      <c r="L127" s="110"/>
      <c r="Q127" s="311"/>
      <c r="R127" s="335"/>
      <c r="S127" s="344"/>
      <c r="T127" s="335"/>
      <c r="U127" s="344"/>
      <c r="W127" s="311"/>
      <c r="X127" s="311"/>
      <c r="Y127" s="311"/>
      <c r="Z127" s="311"/>
    </row>
    <row r="128" spans="2:26" x14ac:dyDescent="0.25">
      <c r="B128" s="311"/>
      <c r="L128" s="110"/>
      <c r="Q128" s="311"/>
      <c r="R128" s="335"/>
      <c r="S128" s="344"/>
      <c r="T128" s="335"/>
      <c r="U128" s="344"/>
      <c r="W128" s="311"/>
      <c r="X128" s="311"/>
      <c r="Y128" s="311"/>
      <c r="Z128" s="311"/>
    </row>
    <row r="129" spans="2:26" x14ac:dyDescent="0.25">
      <c r="B129" s="311"/>
      <c r="L129" s="110"/>
      <c r="Q129" s="311"/>
      <c r="R129" s="335"/>
      <c r="S129" s="344"/>
      <c r="T129" s="335"/>
      <c r="U129" s="344"/>
      <c r="W129" s="311"/>
      <c r="X129" s="311"/>
      <c r="Y129" s="311"/>
      <c r="Z129" s="311"/>
    </row>
    <row r="130" spans="2:26" x14ac:dyDescent="0.25">
      <c r="B130" s="311"/>
      <c r="L130" s="110"/>
      <c r="Q130" s="311"/>
      <c r="R130" s="335"/>
      <c r="S130" s="344"/>
      <c r="T130" s="335"/>
      <c r="U130" s="344"/>
      <c r="W130" s="311"/>
      <c r="X130" s="311"/>
      <c r="Y130" s="311"/>
      <c r="Z130" s="311"/>
    </row>
    <row r="131" spans="2:26" x14ac:dyDescent="0.25">
      <c r="B131" s="311"/>
      <c r="L131" s="110"/>
      <c r="Q131" s="311"/>
      <c r="R131" s="335"/>
      <c r="S131" s="344"/>
      <c r="T131" s="335"/>
      <c r="U131" s="344"/>
      <c r="W131" s="311"/>
      <c r="X131" s="311"/>
      <c r="Y131" s="311"/>
      <c r="Z131" s="311"/>
    </row>
    <row r="132" spans="2:26" x14ac:dyDescent="0.25">
      <c r="B132" s="311"/>
      <c r="L132" s="110"/>
      <c r="Q132" s="311"/>
      <c r="R132" s="335"/>
      <c r="S132" s="344"/>
      <c r="T132" s="335"/>
      <c r="U132" s="344"/>
      <c r="W132" s="311"/>
      <c r="X132" s="311"/>
      <c r="Y132" s="311"/>
      <c r="Z132" s="311"/>
    </row>
    <row r="133" spans="2:26" x14ac:dyDescent="0.25">
      <c r="B133" s="311"/>
      <c r="L133" s="110"/>
      <c r="Q133" s="311"/>
      <c r="R133" s="335"/>
      <c r="S133" s="344"/>
      <c r="T133" s="335"/>
      <c r="U133" s="344"/>
      <c r="W133" s="311"/>
      <c r="X133" s="311"/>
      <c r="Y133" s="311"/>
      <c r="Z133" s="311"/>
    </row>
    <row r="134" spans="2:26" x14ac:dyDescent="0.25">
      <c r="B134" s="311"/>
      <c r="L134" s="110"/>
      <c r="Q134" s="311"/>
      <c r="R134" s="335"/>
      <c r="S134" s="344"/>
      <c r="T134" s="335"/>
      <c r="U134" s="344"/>
      <c r="W134" s="311"/>
      <c r="X134" s="311"/>
      <c r="Y134" s="311"/>
      <c r="Z134" s="311"/>
    </row>
    <row r="135" spans="2:26" x14ac:dyDescent="0.25">
      <c r="B135" s="311"/>
      <c r="L135" s="110"/>
      <c r="Q135" s="311"/>
      <c r="R135" s="335"/>
      <c r="S135" s="344"/>
      <c r="T135" s="335"/>
      <c r="U135" s="344"/>
      <c r="W135" s="311"/>
      <c r="X135" s="311"/>
      <c r="Y135" s="311"/>
      <c r="Z135" s="311"/>
    </row>
    <row r="136" spans="2:26" x14ac:dyDescent="0.25">
      <c r="B136" s="311"/>
      <c r="L136" s="110"/>
      <c r="Q136" s="311"/>
      <c r="R136" s="335"/>
      <c r="S136" s="344"/>
      <c r="T136" s="335"/>
      <c r="U136" s="344"/>
      <c r="W136" s="311"/>
      <c r="X136" s="311"/>
      <c r="Y136" s="311"/>
      <c r="Z136" s="311"/>
    </row>
    <row r="137" spans="2:26" x14ac:dyDescent="0.25">
      <c r="B137" s="311"/>
      <c r="L137" s="110"/>
      <c r="Q137" s="311"/>
      <c r="R137" s="335"/>
      <c r="S137" s="344"/>
      <c r="T137" s="335"/>
      <c r="U137" s="344"/>
      <c r="W137" s="311"/>
      <c r="X137" s="311"/>
      <c r="Y137" s="311"/>
      <c r="Z137" s="311"/>
    </row>
    <row r="138" spans="2:26" x14ac:dyDescent="0.25">
      <c r="B138" s="311"/>
      <c r="L138" s="110"/>
      <c r="Q138" s="311"/>
      <c r="R138" s="335"/>
      <c r="S138" s="344"/>
      <c r="T138" s="335"/>
      <c r="U138" s="344"/>
      <c r="W138" s="311"/>
      <c r="X138" s="311"/>
      <c r="Y138" s="311"/>
      <c r="Z138" s="311"/>
    </row>
    <row r="139" spans="2:26" x14ac:dyDescent="0.25">
      <c r="B139" s="311"/>
      <c r="L139" s="110"/>
      <c r="Q139" s="311"/>
      <c r="R139" s="335"/>
      <c r="S139" s="344"/>
      <c r="T139" s="335"/>
      <c r="U139" s="344"/>
      <c r="W139" s="311"/>
      <c r="X139" s="311"/>
      <c r="Y139" s="311"/>
      <c r="Z139" s="311"/>
    </row>
    <row r="140" spans="2:26" x14ac:dyDescent="0.25">
      <c r="B140" s="311"/>
      <c r="L140" s="110"/>
      <c r="Q140" s="311"/>
      <c r="R140" s="335"/>
      <c r="S140" s="344"/>
      <c r="T140" s="335"/>
      <c r="U140" s="344"/>
      <c r="W140" s="311"/>
      <c r="X140" s="311"/>
      <c r="Y140" s="311"/>
      <c r="Z140" s="311"/>
    </row>
    <row r="141" spans="2:26" x14ac:dyDescent="0.25">
      <c r="B141" s="311"/>
      <c r="L141" s="110"/>
      <c r="Q141" s="311"/>
      <c r="R141" s="335"/>
      <c r="S141" s="344"/>
      <c r="T141" s="335"/>
      <c r="U141" s="344"/>
      <c r="W141" s="311"/>
      <c r="X141" s="311"/>
      <c r="Y141" s="311"/>
      <c r="Z141" s="311"/>
    </row>
    <row r="142" spans="2:26" x14ac:dyDescent="0.25">
      <c r="B142" s="311"/>
      <c r="L142" s="110"/>
      <c r="Q142" s="311"/>
      <c r="R142" s="335"/>
      <c r="S142" s="344"/>
      <c r="T142" s="335"/>
      <c r="U142" s="344"/>
      <c r="W142" s="311"/>
      <c r="X142" s="311"/>
      <c r="Y142" s="311"/>
      <c r="Z142" s="311"/>
    </row>
    <row r="143" spans="2:26" x14ac:dyDescent="0.25">
      <c r="B143" s="311"/>
      <c r="L143" s="110"/>
      <c r="Q143" s="311"/>
      <c r="R143" s="335"/>
      <c r="S143" s="344"/>
      <c r="T143" s="335"/>
      <c r="U143" s="344"/>
      <c r="W143" s="311"/>
      <c r="X143" s="311"/>
      <c r="Y143" s="311"/>
      <c r="Z143" s="311"/>
    </row>
    <row r="144" spans="2:26" x14ac:dyDescent="0.25">
      <c r="B144" s="311"/>
      <c r="L144" s="110"/>
      <c r="Q144" s="311"/>
      <c r="R144" s="335"/>
      <c r="S144" s="344"/>
      <c r="T144" s="335"/>
      <c r="U144" s="344"/>
      <c r="W144" s="311"/>
      <c r="X144" s="311"/>
      <c r="Y144" s="311"/>
      <c r="Z144" s="311"/>
    </row>
    <row r="145" spans="2:26" x14ac:dyDescent="0.25">
      <c r="B145" s="311"/>
      <c r="L145" s="110"/>
      <c r="Q145" s="311"/>
      <c r="R145" s="335"/>
      <c r="S145" s="344"/>
      <c r="T145" s="335"/>
      <c r="U145" s="344"/>
      <c r="W145" s="311"/>
      <c r="X145" s="311"/>
      <c r="Y145" s="311"/>
      <c r="Z145" s="311"/>
    </row>
    <row r="146" spans="2:26" x14ac:dyDescent="0.25">
      <c r="B146" s="311"/>
      <c r="L146" s="110"/>
      <c r="Q146" s="311"/>
      <c r="R146" s="335"/>
      <c r="S146" s="344"/>
      <c r="T146" s="335"/>
      <c r="U146" s="344"/>
      <c r="W146" s="311"/>
      <c r="X146" s="311"/>
      <c r="Y146" s="311"/>
      <c r="Z146" s="311"/>
    </row>
    <row r="147" spans="2:26" x14ac:dyDescent="0.25">
      <c r="B147" s="311"/>
      <c r="L147" s="110"/>
      <c r="Q147" s="311"/>
      <c r="R147" s="335"/>
      <c r="S147" s="344"/>
      <c r="T147" s="335"/>
      <c r="U147" s="344"/>
      <c r="W147" s="311"/>
      <c r="X147" s="311"/>
      <c r="Y147" s="311"/>
      <c r="Z147" s="311"/>
    </row>
    <row r="148" spans="2:26" x14ac:dyDescent="0.25">
      <c r="B148" s="311"/>
      <c r="L148" s="110"/>
      <c r="Q148" s="311"/>
      <c r="R148" s="335"/>
      <c r="S148" s="344"/>
      <c r="T148" s="335"/>
      <c r="U148" s="344"/>
      <c r="W148" s="311"/>
      <c r="X148" s="311"/>
      <c r="Y148" s="311"/>
      <c r="Z148" s="311"/>
    </row>
    <row r="149" spans="2:26" x14ac:dyDescent="0.25">
      <c r="B149" s="311"/>
      <c r="L149" s="110"/>
      <c r="Q149" s="311"/>
      <c r="R149" s="335"/>
      <c r="S149" s="344"/>
      <c r="T149" s="335"/>
      <c r="U149" s="344"/>
      <c r="W149" s="311"/>
      <c r="X149" s="311"/>
      <c r="Y149" s="311"/>
      <c r="Z149" s="311"/>
    </row>
    <row r="150" spans="2:26" x14ac:dyDescent="0.25">
      <c r="B150" s="311"/>
      <c r="L150" s="110"/>
      <c r="Q150" s="311"/>
      <c r="R150" s="335"/>
      <c r="S150" s="344"/>
      <c r="T150" s="335"/>
      <c r="U150" s="344"/>
      <c r="W150" s="311"/>
      <c r="X150" s="311"/>
      <c r="Y150" s="311"/>
      <c r="Z150" s="311"/>
    </row>
    <row r="151" spans="2:26" x14ac:dyDescent="0.25">
      <c r="B151" s="311"/>
      <c r="L151" s="110"/>
      <c r="Q151" s="311"/>
      <c r="R151" s="335"/>
      <c r="S151" s="344"/>
      <c r="T151" s="335"/>
      <c r="U151" s="344"/>
      <c r="W151" s="311"/>
      <c r="X151" s="311"/>
      <c r="Y151" s="311"/>
      <c r="Z151" s="311"/>
    </row>
    <row r="152" spans="2:26" x14ac:dyDescent="0.25">
      <c r="B152" s="311"/>
      <c r="L152" s="110"/>
      <c r="Q152" s="311"/>
      <c r="R152" s="335"/>
      <c r="S152" s="344"/>
      <c r="T152" s="335"/>
      <c r="U152" s="344"/>
      <c r="W152" s="311"/>
      <c r="X152" s="311"/>
      <c r="Y152" s="311"/>
      <c r="Z152" s="311"/>
    </row>
    <row r="153" spans="2:26" x14ac:dyDescent="0.25">
      <c r="B153" s="311"/>
      <c r="L153" s="110"/>
      <c r="Q153" s="311"/>
      <c r="R153" s="335"/>
      <c r="S153" s="344"/>
      <c r="T153" s="335"/>
      <c r="U153" s="344"/>
      <c r="W153" s="311"/>
      <c r="X153" s="311"/>
      <c r="Y153" s="311"/>
      <c r="Z153" s="311"/>
    </row>
    <row r="154" spans="2:26" x14ac:dyDescent="0.25">
      <c r="B154" s="311"/>
      <c r="L154" s="110"/>
      <c r="Q154" s="311"/>
      <c r="R154" s="335"/>
      <c r="S154" s="344"/>
      <c r="T154" s="335"/>
      <c r="U154" s="344"/>
      <c r="W154" s="311"/>
      <c r="X154" s="311"/>
      <c r="Y154" s="311"/>
      <c r="Z154" s="311"/>
    </row>
    <row r="155" spans="2:26" x14ac:dyDescent="0.25">
      <c r="B155" s="311"/>
      <c r="L155" s="110"/>
      <c r="Q155" s="311"/>
      <c r="R155" s="335"/>
      <c r="S155" s="344"/>
      <c r="T155" s="335"/>
      <c r="U155" s="344"/>
      <c r="W155" s="311"/>
      <c r="X155" s="311"/>
      <c r="Y155" s="311"/>
      <c r="Z155" s="311"/>
    </row>
    <row r="156" spans="2:26" x14ac:dyDescent="0.25">
      <c r="B156" s="311"/>
      <c r="L156" s="110"/>
      <c r="Q156" s="311"/>
      <c r="R156" s="335"/>
      <c r="S156" s="344"/>
      <c r="T156" s="335"/>
      <c r="U156" s="344"/>
      <c r="W156" s="311"/>
      <c r="X156" s="311"/>
      <c r="Y156" s="311"/>
      <c r="Z156" s="311"/>
    </row>
    <row r="157" spans="2:26" x14ac:dyDescent="0.25">
      <c r="B157" s="311"/>
      <c r="L157" s="110"/>
      <c r="Q157" s="311"/>
      <c r="R157" s="335"/>
      <c r="S157" s="344"/>
      <c r="T157" s="335"/>
      <c r="U157" s="344"/>
      <c r="W157" s="311"/>
      <c r="X157" s="311"/>
      <c r="Y157" s="311"/>
      <c r="Z157" s="311"/>
    </row>
    <row r="158" spans="2:26" x14ac:dyDescent="0.25">
      <c r="B158" s="311"/>
      <c r="L158" s="110"/>
      <c r="Q158" s="311"/>
      <c r="R158" s="335"/>
      <c r="S158" s="344"/>
      <c r="T158" s="335"/>
      <c r="U158" s="344"/>
      <c r="W158" s="311"/>
      <c r="X158" s="311"/>
      <c r="Y158" s="311"/>
      <c r="Z158" s="311"/>
    </row>
    <row r="159" spans="2:26" x14ac:dyDescent="0.25">
      <c r="B159" s="311"/>
      <c r="L159" s="110"/>
      <c r="Q159" s="311"/>
      <c r="R159" s="335"/>
      <c r="S159" s="344"/>
      <c r="T159" s="335"/>
      <c r="U159" s="344"/>
      <c r="W159" s="311"/>
      <c r="X159" s="311"/>
      <c r="Y159" s="311"/>
      <c r="Z159" s="311"/>
    </row>
    <row r="160" spans="2:26" x14ac:dyDescent="0.25">
      <c r="B160" s="311"/>
      <c r="L160" s="110"/>
      <c r="Q160" s="311"/>
      <c r="R160" s="335"/>
      <c r="S160" s="344"/>
      <c r="T160" s="335"/>
      <c r="U160" s="344"/>
      <c r="W160" s="311"/>
      <c r="X160" s="311"/>
      <c r="Y160" s="311"/>
      <c r="Z160" s="311"/>
    </row>
    <row r="161" spans="2:26" x14ac:dyDescent="0.25">
      <c r="B161" s="311"/>
      <c r="L161" s="110"/>
      <c r="Q161" s="311"/>
      <c r="R161" s="335"/>
      <c r="S161" s="344"/>
      <c r="T161" s="335"/>
      <c r="U161" s="344"/>
      <c r="W161" s="311"/>
      <c r="X161" s="311"/>
      <c r="Y161" s="311"/>
      <c r="Z161" s="311"/>
    </row>
    <row r="162" spans="2:26" x14ac:dyDescent="0.25">
      <c r="B162" s="311"/>
      <c r="L162" s="110"/>
      <c r="Q162" s="311"/>
      <c r="R162" s="335"/>
      <c r="S162" s="344"/>
      <c r="T162" s="335"/>
      <c r="U162" s="344"/>
      <c r="W162" s="311"/>
      <c r="X162" s="311"/>
      <c r="Y162" s="311"/>
      <c r="Z162" s="311"/>
    </row>
    <row r="163" spans="2:26" x14ac:dyDescent="0.25">
      <c r="B163" s="311"/>
      <c r="L163" s="110"/>
      <c r="Q163" s="311"/>
      <c r="R163" s="335"/>
      <c r="S163" s="344"/>
      <c r="T163" s="335"/>
      <c r="U163" s="344"/>
      <c r="W163" s="311"/>
      <c r="X163" s="311"/>
      <c r="Y163" s="311"/>
      <c r="Z163" s="311"/>
    </row>
    <row r="164" spans="2:26" x14ac:dyDescent="0.25">
      <c r="B164" s="311"/>
      <c r="L164" s="110"/>
      <c r="Q164" s="311"/>
      <c r="R164" s="335"/>
      <c r="S164" s="344"/>
      <c r="T164" s="335"/>
      <c r="U164" s="344"/>
      <c r="W164" s="311"/>
      <c r="X164" s="311"/>
      <c r="Y164" s="311"/>
      <c r="Z164" s="311"/>
    </row>
    <row r="165" spans="2:26" x14ac:dyDescent="0.25">
      <c r="B165" s="311"/>
      <c r="L165" s="110"/>
      <c r="Q165" s="311"/>
      <c r="R165" s="335"/>
      <c r="S165" s="344"/>
      <c r="T165" s="335"/>
      <c r="U165" s="344"/>
      <c r="W165" s="311"/>
      <c r="X165" s="311"/>
      <c r="Y165" s="311"/>
      <c r="Z165" s="311"/>
    </row>
    <row r="166" spans="2:26" x14ac:dyDescent="0.25">
      <c r="B166" s="311"/>
      <c r="L166" s="110"/>
      <c r="Q166" s="311"/>
      <c r="R166" s="335"/>
      <c r="S166" s="344"/>
      <c r="T166" s="335"/>
      <c r="U166" s="344"/>
      <c r="W166" s="311"/>
      <c r="X166" s="311"/>
      <c r="Y166" s="311"/>
      <c r="Z166" s="311"/>
    </row>
    <row r="167" spans="2:26" x14ac:dyDescent="0.25">
      <c r="B167" s="311"/>
      <c r="L167" s="110"/>
      <c r="Q167" s="311"/>
      <c r="R167" s="335"/>
      <c r="S167" s="344"/>
      <c r="T167" s="335"/>
      <c r="U167" s="344"/>
      <c r="W167" s="311"/>
      <c r="X167" s="311"/>
      <c r="Y167" s="311"/>
      <c r="Z167" s="311"/>
    </row>
    <row r="168" spans="2:26" x14ac:dyDescent="0.25">
      <c r="B168" s="311"/>
      <c r="L168" s="110"/>
      <c r="Q168" s="311"/>
      <c r="R168" s="335"/>
      <c r="S168" s="344"/>
      <c r="T168" s="335"/>
      <c r="U168" s="344"/>
      <c r="W168" s="311"/>
      <c r="X168" s="311"/>
      <c r="Y168" s="311"/>
      <c r="Z168" s="311"/>
    </row>
    <row r="169" spans="2:26" x14ac:dyDescent="0.25">
      <c r="B169" s="311"/>
      <c r="L169" s="110"/>
      <c r="Q169" s="311"/>
      <c r="R169" s="335"/>
      <c r="S169" s="344"/>
      <c r="T169" s="335"/>
      <c r="U169" s="344"/>
      <c r="W169" s="311"/>
      <c r="X169" s="311"/>
      <c r="Y169" s="311"/>
      <c r="Z169" s="311"/>
    </row>
    <row r="170" spans="2:26" x14ac:dyDescent="0.25">
      <c r="B170" s="311"/>
      <c r="L170" s="110"/>
      <c r="Q170" s="311"/>
      <c r="R170" s="335"/>
      <c r="S170" s="344"/>
      <c r="T170" s="335"/>
      <c r="U170" s="344"/>
      <c r="W170" s="311"/>
      <c r="X170" s="311"/>
      <c r="Y170" s="311"/>
      <c r="Z170" s="311"/>
    </row>
    <row r="171" spans="2:26" x14ac:dyDescent="0.25">
      <c r="B171" s="311"/>
      <c r="L171" s="110"/>
      <c r="Q171" s="311"/>
      <c r="R171" s="335"/>
      <c r="S171" s="344"/>
      <c r="T171" s="335"/>
      <c r="U171" s="344"/>
      <c r="W171" s="311"/>
      <c r="X171" s="311"/>
      <c r="Y171" s="311"/>
      <c r="Z171" s="311"/>
    </row>
    <row r="172" spans="2:26" x14ac:dyDescent="0.25">
      <c r="B172" s="311"/>
      <c r="L172" s="110"/>
      <c r="Q172" s="311"/>
      <c r="R172" s="335"/>
      <c r="S172" s="344"/>
      <c r="T172" s="335"/>
      <c r="U172" s="344"/>
      <c r="W172" s="311"/>
      <c r="X172" s="311"/>
      <c r="Y172" s="311"/>
      <c r="Z172" s="311"/>
    </row>
    <row r="173" spans="2:26" x14ac:dyDescent="0.25">
      <c r="B173" s="311"/>
      <c r="L173" s="110"/>
      <c r="Q173" s="311"/>
      <c r="R173" s="335"/>
      <c r="S173" s="344"/>
      <c r="T173" s="335"/>
      <c r="U173" s="344"/>
      <c r="W173" s="311"/>
      <c r="X173" s="311"/>
      <c r="Y173" s="311"/>
      <c r="Z173" s="311"/>
    </row>
    <row r="174" spans="2:26" x14ac:dyDescent="0.25">
      <c r="B174" s="311"/>
      <c r="L174" s="110"/>
      <c r="Q174" s="311"/>
      <c r="R174" s="335"/>
      <c r="S174" s="344"/>
      <c r="T174" s="335"/>
      <c r="U174" s="344"/>
      <c r="W174" s="311"/>
      <c r="X174" s="311"/>
      <c r="Y174" s="311"/>
      <c r="Z174" s="311"/>
    </row>
    <row r="175" spans="2:26" x14ac:dyDescent="0.25">
      <c r="B175" s="311"/>
      <c r="L175" s="110"/>
      <c r="Q175" s="311"/>
      <c r="R175" s="335"/>
      <c r="S175" s="344"/>
      <c r="T175" s="335"/>
      <c r="U175" s="344"/>
      <c r="W175" s="311"/>
      <c r="X175" s="311"/>
      <c r="Y175" s="311"/>
      <c r="Z175" s="311"/>
    </row>
    <row r="176" spans="2:26" x14ac:dyDescent="0.25">
      <c r="B176" s="311"/>
      <c r="L176" s="110"/>
      <c r="Q176" s="311"/>
      <c r="R176" s="335"/>
      <c r="S176" s="344"/>
      <c r="T176" s="335"/>
      <c r="U176" s="344"/>
      <c r="W176" s="311"/>
      <c r="X176" s="311"/>
      <c r="Y176" s="311"/>
      <c r="Z176" s="311"/>
    </row>
    <row r="177" spans="2:26" x14ac:dyDescent="0.25">
      <c r="B177" s="311"/>
      <c r="L177" s="110"/>
      <c r="Q177" s="311"/>
      <c r="R177" s="335"/>
      <c r="S177" s="344"/>
      <c r="T177" s="335"/>
      <c r="U177" s="344"/>
      <c r="W177" s="311"/>
      <c r="X177" s="311"/>
      <c r="Y177" s="311"/>
      <c r="Z177" s="311"/>
    </row>
    <row r="178" spans="2:26" x14ac:dyDescent="0.25">
      <c r="B178" s="311"/>
      <c r="L178" s="110"/>
      <c r="Q178" s="311"/>
      <c r="R178" s="335"/>
      <c r="S178" s="344"/>
      <c r="T178" s="335"/>
      <c r="U178" s="344"/>
      <c r="W178" s="311"/>
      <c r="X178" s="311"/>
      <c r="Y178" s="311"/>
      <c r="Z178" s="311"/>
    </row>
    <row r="179" spans="2:26" x14ac:dyDescent="0.25">
      <c r="B179" s="311"/>
      <c r="L179" s="110"/>
      <c r="Q179" s="311"/>
      <c r="R179" s="335"/>
      <c r="S179" s="344"/>
      <c r="T179" s="335"/>
      <c r="U179" s="344"/>
      <c r="W179" s="311"/>
      <c r="X179" s="311"/>
      <c r="Y179" s="311"/>
      <c r="Z179" s="311"/>
    </row>
    <row r="180" spans="2:26" x14ac:dyDescent="0.25">
      <c r="B180" s="311"/>
      <c r="L180" s="110"/>
      <c r="Q180" s="311"/>
      <c r="R180" s="335"/>
      <c r="S180" s="344"/>
      <c r="T180" s="335"/>
      <c r="U180" s="344"/>
      <c r="W180" s="311"/>
      <c r="X180" s="311"/>
      <c r="Y180" s="311"/>
      <c r="Z180" s="311"/>
    </row>
    <row r="181" spans="2:26" x14ac:dyDescent="0.25">
      <c r="B181" s="311"/>
      <c r="L181" s="110"/>
      <c r="Q181" s="311"/>
      <c r="R181" s="335"/>
      <c r="S181" s="344"/>
      <c r="T181" s="335"/>
      <c r="U181" s="344"/>
      <c r="W181" s="311"/>
      <c r="X181" s="311"/>
      <c r="Y181" s="311"/>
      <c r="Z181" s="311"/>
    </row>
    <row r="182" spans="2:26" x14ac:dyDescent="0.25">
      <c r="B182" s="311"/>
      <c r="L182" s="110"/>
      <c r="Q182" s="311"/>
      <c r="R182" s="335"/>
      <c r="S182" s="344"/>
      <c r="T182" s="335"/>
      <c r="U182" s="344"/>
      <c r="W182" s="311"/>
      <c r="X182" s="311"/>
      <c r="Y182" s="311"/>
      <c r="Z182" s="311"/>
    </row>
    <row r="183" spans="2:26" x14ac:dyDescent="0.25">
      <c r="B183" s="311"/>
      <c r="L183" s="110"/>
      <c r="Q183" s="311"/>
      <c r="R183" s="335"/>
      <c r="S183" s="344"/>
      <c r="T183" s="335"/>
      <c r="U183" s="344"/>
      <c r="W183" s="311"/>
      <c r="X183" s="311"/>
      <c r="Y183" s="311"/>
      <c r="Z183" s="311"/>
    </row>
    <row r="184" spans="2:26" x14ac:dyDescent="0.25">
      <c r="B184" s="311"/>
      <c r="L184" s="110"/>
      <c r="Q184" s="311"/>
      <c r="R184" s="335"/>
      <c r="S184" s="344"/>
      <c r="T184" s="335"/>
      <c r="U184" s="344"/>
      <c r="W184" s="311"/>
      <c r="X184" s="311"/>
      <c r="Y184" s="311"/>
      <c r="Z184" s="311"/>
    </row>
    <row r="185" spans="2:26" x14ac:dyDescent="0.25">
      <c r="B185" s="311"/>
      <c r="L185" s="110"/>
      <c r="Q185" s="311"/>
      <c r="R185" s="335"/>
      <c r="S185" s="344"/>
      <c r="T185" s="335"/>
      <c r="U185" s="344"/>
      <c r="W185" s="311"/>
      <c r="X185" s="311"/>
      <c r="Y185" s="311"/>
      <c r="Z185" s="311"/>
    </row>
    <row r="186" spans="2:26" x14ac:dyDescent="0.25">
      <c r="B186" s="311"/>
      <c r="L186" s="110"/>
      <c r="Q186" s="311"/>
      <c r="R186" s="335"/>
      <c r="S186" s="344"/>
      <c r="T186" s="335"/>
      <c r="U186" s="344"/>
      <c r="W186" s="311"/>
      <c r="X186" s="311"/>
      <c r="Y186" s="311"/>
      <c r="Z186" s="311"/>
    </row>
    <row r="187" spans="2:26" x14ac:dyDescent="0.25">
      <c r="B187" s="311"/>
      <c r="L187" s="110"/>
      <c r="Q187" s="311"/>
      <c r="R187" s="335"/>
      <c r="S187" s="344"/>
      <c r="T187" s="335"/>
      <c r="U187" s="344"/>
      <c r="W187" s="311"/>
      <c r="X187" s="311"/>
      <c r="Y187" s="311"/>
      <c r="Z187" s="311"/>
    </row>
    <row r="188" spans="2:26" x14ac:dyDescent="0.25">
      <c r="B188" s="311"/>
      <c r="L188" s="110"/>
      <c r="Q188" s="311"/>
      <c r="R188" s="335"/>
      <c r="S188" s="344"/>
      <c r="T188" s="335"/>
      <c r="U188" s="344"/>
      <c r="W188" s="311"/>
      <c r="X188" s="311"/>
      <c r="Y188" s="311"/>
      <c r="Z188" s="311"/>
    </row>
    <row r="189" spans="2:26" x14ac:dyDescent="0.25">
      <c r="B189" s="311"/>
      <c r="L189" s="110"/>
      <c r="Q189" s="311"/>
      <c r="R189" s="335"/>
      <c r="S189" s="344"/>
      <c r="T189" s="335"/>
      <c r="U189" s="344"/>
      <c r="W189" s="311"/>
      <c r="X189" s="311"/>
      <c r="Y189" s="311"/>
      <c r="Z189" s="311"/>
    </row>
    <row r="190" spans="2:26" x14ac:dyDescent="0.25">
      <c r="B190" s="311"/>
      <c r="L190" s="110"/>
      <c r="Q190" s="311"/>
      <c r="R190" s="335"/>
      <c r="S190" s="344"/>
      <c r="T190" s="335"/>
      <c r="U190" s="344"/>
      <c r="W190" s="311"/>
      <c r="X190" s="311"/>
      <c r="Y190" s="311"/>
      <c r="Z190" s="311"/>
    </row>
    <row r="191" spans="2:26" x14ac:dyDescent="0.25">
      <c r="B191" s="311"/>
      <c r="L191" s="110"/>
      <c r="Q191" s="311"/>
      <c r="R191" s="335"/>
      <c r="S191" s="344"/>
      <c r="T191" s="335"/>
      <c r="U191" s="344"/>
      <c r="W191" s="311"/>
      <c r="X191" s="311"/>
      <c r="Y191" s="311"/>
      <c r="Z191" s="311"/>
    </row>
    <row r="192" spans="2:26" x14ac:dyDescent="0.25">
      <c r="B192" s="311"/>
      <c r="L192" s="110"/>
      <c r="Q192" s="311"/>
      <c r="R192" s="335"/>
      <c r="S192" s="344"/>
      <c r="T192" s="335"/>
      <c r="U192" s="344"/>
      <c r="W192" s="311"/>
      <c r="X192" s="311"/>
      <c r="Y192" s="311"/>
      <c r="Z192" s="311"/>
    </row>
    <row r="193" spans="2:26" x14ac:dyDescent="0.25">
      <c r="B193" s="311"/>
      <c r="L193" s="110"/>
      <c r="Q193" s="311"/>
      <c r="R193" s="335"/>
      <c r="S193" s="344"/>
      <c r="T193" s="335"/>
      <c r="U193" s="344"/>
      <c r="W193" s="311"/>
      <c r="X193" s="311"/>
      <c r="Y193" s="311"/>
      <c r="Z193" s="311"/>
    </row>
    <row r="194" spans="2:26" x14ac:dyDescent="0.25">
      <c r="B194" s="311"/>
      <c r="L194" s="110"/>
      <c r="Q194" s="311"/>
      <c r="R194" s="335"/>
      <c r="S194" s="344"/>
      <c r="T194" s="335"/>
      <c r="U194" s="344"/>
      <c r="W194" s="311"/>
      <c r="X194" s="311"/>
      <c r="Y194" s="311"/>
      <c r="Z194" s="311"/>
    </row>
    <row r="195" spans="2:26" x14ac:dyDescent="0.25">
      <c r="B195" s="311"/>
      <c r="L195" s="110"/>
      <c r="Q195" s="311"/>
      <c r="R195" s="335"/>
      <c r="S195" s="344"/>
      <c r="T195" s="335"/>
      <c r="U195" s="344"/>
      <c r="W195" s="311"/>
      <c r="X195" s="311"/>
      <c r="Y195" s="311"/>
      <c r="Z195" s="311"/>
    </row>
    <row r="196" spans="2:26" x14ac:dyDescent="0.25">
      <c r="B196" s="311"/>
      <c r="L196" s="110"/>
      <c r="Q196" s="311"/>
      <c r="R196" s="335"/>
      <c r="S196" s="344"/>
      <c r="T196" s="335"/>
      <c r="U196" s="344"/>
      <c r="W196" s="311"/>
      <c r="X196" s="311"/>
      <c r="Y196" s="311"/>
      <c r="Z196" s="311"/>
    </row>
    <row r="197" spans="2:26" x14ac:dyDescent="0.25">
      <c r="B197" s="311"/>
      <c r="L197" s="110"/>
      <c r="Q197" s="311"/>
      <c r="R197" s="335"/>
      <c r="S197" s="344"/>
      <c r="T197" s="335"/>
      <c r="U197" s="344"/>
      <c r="W197" s="311"/>
      <c r="X197" s="311"/>
      <c r="Y197" s="311"/>
      <c r="Z197" s="311"/>
    </row>
    <row r="198" spans="2:26" x14ac:dyDescent="0.25">
      <c r="B198" s="311"/>
      <c r="L198" s="110"/>
      <c r="Q198" s="311"/>
      <c r="R198" s="335"/>
      <c r="S198" s="344"/>
      <c r="T198" s="335"/>
      <c r="U198" s="344"/>
      <c r="W198" s="311"/>
      <c r="X198" s="311"/>
      <c r="Y198" s="311"/>
      <c r="Z198" s="311"/>
    </row>
    <row r="199" spans="2:26" x14ac:dyDescent="0.25">
      <c r="B199" s="311"/>
      <c r="L199" s="110"/>
      <c r="Q199" s="311"/>
      <c r="R199" s="335"/>
      <c r="S199" s="344"/>
      <c r="T199" s="335"/>
      <c r="U199" s="344"/>
      <c r="W199" s="311"/>
      <c r="X199" s="311"/>
      <c r="Y199" s="311"/>
      <c r="Z199" s="311"/>
    </row>
    <row r="200" spans="2:26" x14ac:dyDescent="0.25">
      <c r="B200" s="311"/>
      <c r="L200" s="110"/>
      <c r="Q200" s="311"/>
      <c r="R200" s="335"/>
      <c r="S200" s="344"/>
      <c r="T200" s="335"/>
      <c r="U200" s="344"/>
      <c r="W200" s="311"/>
      <c r="X200" s="311"/>
      <c r="Y200" s="311"/>
      <c r="Z200" s="311"/>
    </row>
    <row r="201" spans="2:26" x14ac:dyDescent="0.25">
      <c r="B201" s="311"/>
      <c r="L201" s="110"/>
      <c r="Q201" s="311"/>
      <c r="R201" s="335"/>
      <c r="S201" s="344"/>
      <c r="T201" s="335"/>
      <c r="U201" s="344"/>
      <c r="W201" s="311"/>
      <c r="X201" s="311"/>
      <c r="Y201" s="311"/>
      <c r="Z201" s="311"/>
    </row>
    <row r="202" spans="2:26" x14ac:dyDescent="0.25">
      <c r="B202" s="311"/>
      <c r="L202" s="110"/>
      <c r="Q202" s="311"/>
      <c r="R202" s="335"/>
      <c r="S202" s="344"/>
      <c r="T202" s="335"/>
      <c r="U202" s="344"/>
      <c r="W202" s="311"/>
      <c r="X202" s="311"/>
      <c r="Y202" s="311"/>
      <c r="Z202" s="311"/>
    </row>
    <row r="203" spans="2:26" x14ac:dyDescent="0.25">
      <c r="B203" s="311"/>
      <c r="L203" s="110"/>
      <c r="Q203" s="311"/>
      <c r="R203" s="335"/>
      <c r="S203" s="344"/>
      <c r="T203" s="335"/>
      <c r="U203" s="344"/>
      <c r="W203" s="311"/>
      <c r="X203" s="311"/>
      <c r="Y203" s="311"/>
      <c r="Z203" s="311"/>
    </row>
    <row r="204" spans="2:26" x14ac:dyDescent="0.25">
      <c r="B204" s="311"/>
      <c r="L204" s="110"/>
      <c r="Q204" s="311"/>
      <c r="R204" s="335"/>
      <c r="S204" s="344"/>
      <c r="T204" s="335"/>
      <c r="U204" s="344"/>
      <c r="W204" s="311"/>
      <c r="X204" s="311"/>
      <c r="Y204" s="311"/>
      <c r="Z204" s="311"/>
    </row>
    <row r="205" spans="2:26" x14ac:dyDescent="0.25">
      <c r="B205" s="311"/>
      <c r="L205" s="110"/>
      <c r="Q205" s="311"/>
      <c r="R205" s="335"/>
      <c r="S205" s="344"/>
      <c r="T205" s="335"/>
      <c r="U205" s="344"/>
      <c r="W205" s="311"/>
      <c r="X205" s="311"/>
      <c r="Y205" s="311"/>
      <c r="Z205" s="311"/>
    </row>
    <row r="206" spans="2:26" x14ac:dyDescent="0.25">
      <c r="B206" s="311"/>
      <c r="L206" s="110"/>
      <c r="Q206" s="311"/>
      <c r="R206" s="335"/>
      <c r="S206" s="344"/>
      <c r="T206" s="335"/>
      <c r="U206" s="344"/>
      <c r="W206" s="311"/>
      <c r="X206" s="311"/>
      <c r="Y206" s="311"/>
      <c r="Z206" s="311"/>
    </row>
    <row r="207" spans="2:26" x14ac:dyDescent="0.25">
      <c r="B207" s="311"/>
      <c r="L207" s="110"/>
      <c r="Q207" s="311"/>
      <c r="R207" s="335"/>
      <c r="S207" s="344"/>
      <c r="T207" s="335"/>
      <c r="U207" s="344"/>
      <c r="W207" s="311"/>
      <c r="X207" s="311"/>
      <c r="Y207" s="311"/>
      <c r="Z207" s="311"/>
    </row>
  </sheetData>
  <pageMargins left="0.7" right="0.7" top="0.75" bottom="0.75" header="0.3" footer="0.3"/>
  <pageSetup orientation="landscape" horizontalDpi="300" verticalDpi="300"/>
  <headerFooter>
    <oddHeader>&amp;CASI Webinar Income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7D29-48EC-43B2-9E5E-E11446E3A630}">
  <dimension ref="A1:AC217"/>
  <sheetViews>
    <sheetView tabSelected="1" topLeftCell="B1" zoomScaleNormal="100" workbookViewId="0">
      <selection sqref="A1:A1048576"/>
    </sheetView>
  </sheetViews>
  <sheetFormatPr defaultColWidth="9.140625" defaultRowHeight="15" x14ac:dyDescent="0.25"/>
  <cols>
    <col min="1" max="1" width="11.42578125" style="311" hidden="1" customWidth="1"/>
    <col min="2" max="2" width="24.85546875" style="343" customWidth="1"/>
    <col min="3" max="5" width="9.7109375" style="311" customWidth="1"/>
    <col min="6" max="6" width="10.5703125" style="311" customWidth="1"/>
    <col min="7" max="7" width="9.28515625" style="311" customWidth="1"/>
    <col min="8" max="12" width="9.7109375" style="311" customWidth="1"/>
    <col min="13" max="13" width="11.5703125" style="110" customWidth="1"/>
    <col min="14" max="16" width="9.5703125" style="110" customWidth="1"/>
    <col min="17" max="17" width="11.5703125" style="110" customWidth="1"/>
    <col min="18" max="18" width="13.85546875" style="311" customWidth="1"/>
    <col min="19" max="19" width="9.7109375" style="335" customWidth="1"/>
    <col min="20" max="20" width="9.7109375" style="344" customWidth="1"/>
    <col min="21" max="21" width="9.7109375" style="335" customWidth="1"/>
    <col min="22" max="22" width="9.7109375" style="344" customWidth="1"/>
    <col min="23" max="26" width="11.85546875" style="344" customWidth="1"/>
    <col min="27" max="27" width="10.5703125" style="311" customWidth="1"/>
    <col min="28" max="16384" width="9.140625" style="311"/>
  </cols>
  <sheetData>
    <row r="1" spans="1:29" ht="30" x14ac:dyDescent="0.25">
      <c r="A1" s="505" t="s">
        <v>75</v>
      </c>
      <c r="B1" s="435" t="s">
        <v>0</v>
      </c>
      <c r="C1" s="280" t="s">
        <v>1</v>
      </c>
      <c r="D1" s="281" t="s">
        <v>2</v>
      </c>
      <c r="E1" s="281" t="s">
        <v>3</v>
      </c>
      <c r="F1" s="281" t="s">
        <v>4</v>
      </c>
      <c r="G1" s="282" t="s">
        <v>3</v>
      </c>
      <c r="H1" s="281" t="s">
        <v>1</v>
      </c>
      <c r="I1" s="281" t="s">
        <v>2</v>
      </c>
      <c r="J1" s="281" t="s">
        <v>3</v>
      </c>
      <c r="K1" s="281" t="s">
        <v>4</v>
      </c>
      <c r="L1" s="282" t="s">
        <v>3</v>
      </c>
      <c r="M1" s="280" t="s">
        <v>1</v>
      </c>
      <c r="N1" s="281" t="s">
        <v>2</v>
      </c>
      <c r="O1" s="281" t="s">
        <v>3</v>
      </c>
      <c r="P1" s="281" t="s">
        <v>4</v>
      </c>
      <c r="Q1" s="286" t="s">
        <v>3</v>
      </c>
      <c r="R1" s="280" t="s">
        <v>1</v>
      </c>
      <c r="S1" s="281" t="s">
        <v>2</v>
      </c>
      <c r="T1" s="283" t="s">
        <v>3</v>
      </c>
      <c r="U1" s="281" t="s">
        <v>4</v>
      </c>
      <c r="V1" s="283" t="s">
        <v>3</v>
      </c>
      <c r="W1" s="285" t="s">
        <v>96</v>
      </c>
      <c r="X1" s="285" t="s">
        <v>97</v>
      </c>
      <c r="Y1" s="285" t="s">
        <v>98</v>
      </c>
      <c r="Z1" s="285" t="s">
        <v>52</v>
      </c>
      <c r="AA1" s="168" t="s">
        <v>26</v>
      </c>
    </row>
    <row r="2" spans="1:29" x14ac:dyDescent="0.25">
      <c r="A2" s="505">
        <v>3254</v>
      </c>
      <c r="B2" s="347" t="s">
        <v>6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157"/>
      <c r="X2" s="556"/>
      <c r="Y2" s="574"/>
      <c r="Z2" s="556"/>
      <c r="AA2" s="564"/>
    </row>
    <row r="3" spans="1:29" x14ac:dyDescent="0.25">
      <c r="A3" s="505"/>
      <c r="B3" s="516" t="s">
        <v>7</v>
      </c>
      <c r="C3" s="525">
        <v>45747</v>
      </c>
      <c r="D3" s="266"/>
      <c r="E3" s="293"/>
      <c r="F3" s="266"/>
      <c r="G3" s="465"/>
      <c r="H3" s="466">
        <v>45838</v>
      </c>
      <c r="I3" s="266"/>
      <c r="J3" s="293"/>
      <c r="K3" s="266"/>
      <c r="L3" s="295"/>
      <c r="M3" s="218">
        <v>45930</v>
      </c>
      <c r="N3" s="221"/>
      <c r="O3" s="220"/>
      <c r="P3" s="221"/>
      <c r="Q3" s="217"/>
      <c r="R3" s="313">
        <v>46022</v>
      </c>
      <c r="S3" s="314"/>
      <c r="T3" s="315"/>
      <c r="U3" s="314"/>
      <c r="V3" s="316"/>
      <c r="W3" s="372">
        <f>E3+G3</f>
        <v>0</v>
      </c>
      <c r="X3" s="506">
        <f>J3+L3</f>
        <v>0</v>
      </c>
      <c r="Y3" s="575">
        <f>O3+Q3</f>
        <v>0</v>
      </c>
      <c r="Z3" s="506">
        <f>T3+V3</f>
        <v>0</v>
      </c>
      <c r="AA3" s="565">
        <f>SUM(W3:Z3)</f>
        <v>0</v>
      </c>
      <c r="AB3" s="463"/>
    </row>
    <row r="4" spans="1:29" x14ac:dyDescent="0.25">
      <c r="A4" s="505">
        <v>3256</v>
      </c>
      <c r="B4" s="350" t="s">
        <v>8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48"/>
      <c r="N4" s="349"/>
      <c r="O4" s="350"/>
      <c r="P4" s="349"/>
      <c r="Q4" s="350"/>
      <c r="R4" s="350"/>
      <c r="S4" s="350"/>
      <c r="T4" s="350"/>
      <c r="U4" s="350"/>
      <c r="V4" s="350"/>
      <c r="W4" s="156"/>
      <c r="X4" s="557"/>
      <c r="Y4" s="576"/>
      <c r="Z4" s="557"/>
      <c r="AA4" s="566"/>
    </row>
    <row r="5" spans="1:29" x14ac:dyDescent="0.25">
      <c r="A5" s="505"/>
      <c r="B5" s="517" t="s">
        <v>9</v>
      </c>
      <c r="C5" s="525">
        <v>45747</v>
      </c>
      <c r="D5" s="271"/>
      <c r="E5" s="272"/>
      <c r="F5" s="271"/>
      <c r="G5" s="467"/>
      <c r="H5" s="466">
        <v>45838</v>
      </c>
      <c r="I5" s="271"/>
      <c r="J5" s="272"/>
      <c r="K5" s="271"/>
      <c r="L5" s="273"/>
      <c r="M5" s="218">
        <v>45930</v>
      </c>
      <c r="N5" s="221"/>
      <c r="O5" s="220"/>
      <c r="P5" s="221"/>
      <c r="Q5" s="217"/>
      <c r="R5" s="313">
        <v>46022</v>
      </c>
      <c r="S5" s="314">
        <v>2</v>
      </c>
      <c r="T5" s="315">
        <v>58</v>
      </c>
      <c r="U5" s="314"/>
      <c r="V5" s="316"/>
      <c r="W5" s="372">
        <f>E5+G5</f>
        <v>0</v>
      </c>
      <c r="X5" s="506">
        <f>J5+L5</f>
        <v>0</v>
      </c>
      <c r="Y5" s="575">
        <f>O5+Q5</f>
        <v>0</v>
      </c>
      <c r="Z5" s="506">
        <f>T5+V5</f>
        <v>58</v>
      </c>
      <c r="AA5" s="565">
        <f>SUM(W5:Z5)</f>
        <v>58</v>
      </c>
    </row>
    <row r="6" spans="1:29" x14ac:dyDescent="0.25">
      <c r="A6" s="505">
        <v>3257</v>
      </c>
      <c r="B6" s="347" t="s">
        <v>10</v>
      </c>
      <c r="C6" s="347"/>
      <c r="D6" s="347"/>
      <c r="E6" s="347"/>
      <c r="F6" s="347"/>
      <c r="G6" s="347"/>
      <c r="H6" s="347"/>
      <c r="I6" s="347"/>
      <c r="J6" s="347"/>
      <c r="K6" s="347"/>
      <c r="L6" s="469"/>
      <c r="M6" s="345"/>
      <c r="N6" s="346"/>
      <c r="O6" s="347"/>
      <c r="P6" s="346"/>
      <c r="Q6" s="347"/>
      <c r="R6" s="347"/>
      <c r="S6" s="347"/>
      <c r="T6" s="347"/>
      <c r="U6" s="347"/>
      <c r="V6" s="347"/>
      <c r="W6" s="157"/>
      <c r="X6" s="556"/>
      <c r="Y6" s="574"/>
      <c r="Z6" s="556"/>
      <c r="AA6" s="566"/>
    </row>
    <row r="7" spans="1:29" x14ac:dyDescent="0.25">
      <c r="A7" s="505"/>
      <c r="B7" s="516" t="s">
        <v>11</v>
      </c>
      <c r="C7" s="525">
        <v>45747</v>
      </c>
      <c r="D7" s="266"/>
      <c r="E7" s="267"/>
      <c r="F7" s="266"/>
      <c r="G7" s="289"/>
      <c r="H7" s="466">
        <v>45838</v>
      </c>
      <c r="I7" s="266"/>
      <c r="J7" s="267"/>
      <c r="K7" s="266"/>
      <c r="L7" s="268"/>
      <c r="M7" s="218">
        <v>45930</v>
      </c>
      <c r="N7" s="221"/>
      <c r="O7" s="220"/>
      <c r="P7" s="221"/>
      <c r="Q7" s="217"/>
      <c r="R7" s="313">
        <v>46022</v>
      </c>
      <c r="S7" s="314"/>
      <c r="T7" s="315"/>
      <c r="U7" s="314"/>
      <c r="V7" s="316"/>
      <c r="W7" s="372">
        <f>E7+G7</f>
        <v>0</v>
      </c>
      <c r="X7" s="506">
        <f>J7+L7</f>
        <v>0</v>
      </c>
      <c r="Y7" s="575">
        <f>O7+Q7</f>
        <v>0</v>
      </c>
      <c r="Z7" s="506">
        <f>T7+V7</f>
        <v>0</v>
      </c>
      <c r="AA7" s="565">
        <f>SUM(W7:Z7)</f>
        <v>0</v>
      </c>
    </row>
    <row r="8" spans="1:29" x14ac:dyDescent="0.25">
      <c r="A8" s="505">
        <v>3258</v>
      </c>
      <c r="B8" s="350" t="s">
        <v>12</v>
      </c>
      <c r="C8" s="350"/>
      <c r="D8" s="350"/>
      <c r="E8" s="350"/>
      <c r="F8" s="350"/>
      <c r="G8" s="350"/>
      <c r="H8" s="350"/>
      <c r="I8" s="350"/>
      <c r="J8" s="350"/>
      <c r="K8" s="350"/>
      <c r="L8" s="470"/>
      <c r="M8" s="348"/>
      <c r="N8" s="349"/>
      <c r="O8" s="350"/>
      <c r="P8" s="349"/>
      <c r="Q8" s="350"/>
      <c r="R8" s="350"/>
      <c r="S8" s="350"/>
      <c r="T8" s="350"/>
      <c r="U8" s="350"/>
      <c r="V8" s="350"/>
      <c r="W8" s="156"/>
      <c r="X8" s="557"/>
      <c r="Y8" s="576"/>
      <c r="Z8" s="557"/>
      <c r="AA8" s="566"/>
    </row>
    <row r="9" spans="1:29" x14ac:dyDescent="0.25">
      <c r="A9" s="505"/>
      <c r="B9" s="517" t="s">
        <v>13</v>
      </c>
      <c r="C9" s="525">
        <v>45747</v>
      </c>
      <c r="D9" s="271"/>
      <c r="E9" s="272"/>
      <c r="F9" s="271"/>
      <c r="G9" s="467"/>
      <c r="H9" s="466">
        <v>45838</v>
      </c>
      <c r="I9" s="271"/>
      <c r="J9" s="272"/>
      <c r="K9" s="271"/>
      <c r="L9" s="273"/>
      <c r="M9" s="218">
        <v>45930</v>
      </c>
      <c r="N9" s="221"/>
      <c r="O9" s="220"/>
      <c r="P9" s="221"/>
      <c r="Q9" s="217"/>
      <c r="R9" s="313">
        <v>46022</v>
      </c>
      <c r="S9" s="314"/>
      <c r="T9" s="315"/>
      <c r="U9" s="314"/>
      <c r="V9" s="316"/>
      <c r="W9" s="372">
        <f>E9+G9</f>
        <v>0</v>
      </c>
      <c r="X9" s="506">
        <f>J9+L9</f>
        <v>0</v>
      </c>
      <c r="Y9" s="575">
        <f>O9+Q9</f>
        <v>0</v>
      </c>
      <c r="Z9" s="506">
        <f>T9+V9</f>
        <v>0</v>
      </c>
      <c r="AA9" s="565">
        <f>SUM(W9:Z9)</f>
        <v>0</v>
      </c>
    </row>
    <row r="10" spans="1:29" x14ac:dyDescent="0.25">
      <c r="A10" s="505">
        <v>3259</v>
      </c>
      <c r="B10" s="347" t="s">
        <v>14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469"/>
      <c r="M10" s="345"/>
      <c r="N10" s="346"/>
      <c r="O10" s="347"/>
      <c r="P10" s="346"/>
      <c r="Q10" s="347"/>
      <c r="R10" s="347"/>
      <c r="S10" s="347"/>
      <c r="T10" s="347"/>
      <c r="U10" s="347"/>
      <c r="V10" s="347"/>
      <c r="W10" s="157"/>
      <c r="X10" s="556"/>
      <c r="Y10" s="574"/>
      <c r="Z10" s="556"/>
      <c r="AA10" s="566"/>
    </row>
    <row r="11" spans="1:29" x14ac:dyDescent="0.25">
      <c r="A11" s="505"/>
      <c r="B11" s="516" t="s">
        <v>11</v>
      </c>
      <c r="C11" s="525">
        <v>45747</v>
      </c>
      <c r="D11" s="266"/>
      <c r="E11" s="267"/>
      <c r="F11" s="266"/>
      <c r="G11" s="289"/>
      <c r="H11" s="466">
        <v>45838</v>
      </c>
      <c r="I11" s="266"/>
      <c r="J11" s="267"/>
      <c r="K11" s="266"/>
      <c r="L11" s="289"/>
      <c r="M11" s="218">
        <v>45930</v>
      </c>
      <c r="N11" s="290"/>
      <c r="O11" s="220"/>
      <c r="P11" s="290"/>
      <c r="Q11" s="217"/>
      <c r="R11" s="313">
        <v>46022</v>
      </c>
      <c r="S11" s="314"/>
      <c r="T11" s="315"/>
      <c r="U11" s="314"/>
      <c r="V11" s="316"/>
      <c r="W11" s="372">
        <f>E11+G11</f>
        <v>0</v>
      </c>
      <c r="X11" s="506">
        <f>J11+L11</f>
        <v>0</v>
      </c>
      <c r="Y11" s="575">
        <f>O11+Q11</f>
        <v>0</v>
      </c>
      <c r="Z11" s="506">
        <f>T11+V11</f>
        <v>0</v>
      </c>
      <c r="AA11" s="565">
        <f>SUM(W11:Z11)</f>
        <v>0</v>
      </c>
    </row>
    <row r="12" spans="1:29" x14ac:dyDescent="0.25">
      <c r="A12" s="505">
        <v>3260</v>
      </c>
      <c r="B12" s="350" t="s">
        <v>132</v>
      </c>
      <c r="C12" s="350"/>
      <c r="D12" s="350"/>
      <c r="E12" s="350"/>
      <c r="F12" s="350"/>
      <c r="G12" s="350"/>
      <c r="H12" s="350"/>
      <c r="I12" s="350"/>
      <c r="J12" s="350"/>
      <c r="K12" s="350"/>
      <c r="L12" s="470"/>
      <c r="M12" s="348"/>
      <c r="N12" s="349"/>
      <c r="O12" s="350"/>
      <c r="P12" s="349"/>
      <c r="Q12" s="350"/>
      <c r="R12" s="350"/>
      <c r="S12" s="350"/>
      <c r="T12" s="350"/>
      <c r="U12" s="350"/>
      <c r="V12" s="350"/>
      <c r="W12" s="156"/>
      <c r="X12" s="557"/>
      <c r="Y12" s="576"/>
      <c r="Z12" s="557"/>
      <c r="AA12" s="566"/>
    </row>
    <row r="13" spans="1:29" x14ac:dyDescent="0.25">
      <c r="A13" s="505"/>
      <c r="B13" s="517" t="s">
        <v>16</v>
      </c>
      <c r="C13" s="525">
        <v>45747</v>
      </c>
      <c r="D13" s="271"/>
      <c r="E13" s="272"/>
      <c r="F13" s="271"/>
      <c r="G13" s="467"/>
      <c r="H13" s="466">
        <v>45838</v>
      </c>
      <c r="I13" s="271"/>
      <c r="J13" s="272"/>
      <c r="K13" s="271"/>
      <c r="L13" s="273"/>
      <c r="M13" s="218">
        <v>45930</v>
      </c>
      <c r="N13" s="221">
        <v>1</v>
      </c>
      <c r="O13" s="220">
        <v>39</v>
      </c>
      <c r="P13" s="221"/>
      <c r="Q13" s="217"/>
      <c r="R13" s="313">
        <v>46022</v>
      </c>
      <c r="S13" s="314"/>
      <c r="T13" s="315"/>
      <c r="U13" s="314"/>
      <c r="V13" s="316"/>
      <c r="W13" s="372">
        <f>E13+G13</f>
        <v>0</v>
      </c>
      <c r="X13" s="506">
        <f>J13+L13</f>
        <v>0</v>
      </c>
      <c r="Y13" s="575">
        <f>O13+Q13</f>
        <v>39</v>
      </c>
      <c r="Z13" s="506">
        <f>T13+V13</f>
        <v>0</v>
      </c>
      <c r="AA13" s="565">
        <f>SUM(W13:Z13)</f>
        <v>39</v>
      </c>
      <c r="AC13" s="518"/>
    </row>
    <row r="14" spans="1:29" x14ac:dyDescent="0.25">
      <c r="A14" s="505">
        <v>3261</v>
      </c>
      <c r="B14" s="347" t="s">
        <v>17</v>
      </c>
      <c r="C14" s="347"/>
      <c r="D14" s="347"/>
      <c r="E14" s="347"/>
      <c r="F14" s="347"/>
      <c r="G14" s="347"/>
      <c r="H14" s="347"/>
      <c r="I14" s="347"/>
      <c r="J14" s="347"/>
      <c r="K14" s="347"/>
      <c r="L14" s="469"/>
      <c r="M14" s="345"/>
      <c r="N14" s="346"/>
      <c r="O14" s="347"/>
      <c r="P14" s="346"/>
      <c r="Q14" s="347"/>
      <c r="R14" s="347"/>
      <c r="S14" s="347"/>
      <c r="T14" s="347"/>
      <c r="U14" s="347"/>
      <c r="V14" s="347"/>
      <c r="W14" s="157"/>
      <c r="X14" s="556"/>
      <c r="Y14" s="574"/>
      <c r="Z14" s="556"/>
      <c r="AA14" s="566"/>
      <c r="AC14" s="518"/>
    </row>
    <row r="15" spans="1:29" x14ac:dyDescent="0.25">
      <c r="A15" s="505"/>
      <c r="B15" s="516" t="s">
        <v>18</v>
      </c>
      <c r="C15" s="525">
        <v>45747</v>
      </c>
      <c r="D15" s="266">
        <v>1</v>
      </c>
      <c r="E15" s="267">
        <v>78</v>
      </c>
      <c r="F15" s="266"/>
      <c r="G15" s="289"/>
      <c r="H15" s="466">
        <v>45838</v>
      </c>
      <c r="I15" s="266">
        <v>1</v>
      </c>
      <c r="J15" s="267">
        <v>39</v>
      </c>
      <c r="K15" s="266"/>
      <c r="L15" s="268"/>
      <c r="M15" s="218">
        <v>45930</v>
      </c>
      <c r="N15" s="221"/>
      <c r="O15" s="220"/>
      <c r="P15" s="221"/>
      <c r="Q15" s="217"/>
      <c r="R15" s="313">
        <v>46022</v>
      </c>
      <c r="S15" s="314">
        <v>5</v>
      </c>
      <c r="T15" s="315">
        <v>145</v>
      </c>
      <c r="U15" s="314"/>
      <c r="V15" s="316"/>
      <c r="W15" s="372">
        <f>E15+G15</f>
        <v>78</v>
      </c>
      <c r="X15" s="506">
        <f>J15+L15</f>
        <v>39</v>
      </c>
      <c r="Y15" s="575">
        <f>O15+Q15</f>
        <v>0</v>
      </c>
      <c r="Z15" s="506">
        <f>T15+V15</f>
        <v>145</v>
      </c>
      <c r="AA15" s="565">
        <f>SUM(W15:Z15)</f>
        <v>262</v>
      </c>
      <c r="AC15" s="518"/>
    </row>
    <row r="16" spans="1:29" x14ac:dyDescent="0.25">
      <c r="A16" s="505">
        <v>3269</v>
      </c>
      <c r="B16" s="347" t="s">
        <v>53</v>
      </c>
      <c r="C16" s="347"/>
      <c r="D16" s="347"/>
      <c r="E16" s="347"/>
      <c r="F16" s="347"/>
      <c r="G16" s="347"/>
      <c r="H16" s="347"/>
      <c r="I16" s="347"/>
      <c r="J16" s="347"/>
      <c r="K16" s="347"/>
      <c r="L16" s="469"/>
      <c r="M16" s="345"/>
      <c r="N16" s="346"/>
      <c r="O16" s="347"/>
      <c r="P16" s="346"/>
      <c r="Q16" s="347"/>
      <c r="R16" s="347"/>
      <c r="S16" s="347"/>
      <c r="T16" s="347"/>
      <c r="U16" s="347"/>
      <c r="V16" s="347"/>
      <c r="W16" s="157"/>
      <c r="X16" s="556"/>
      <c r="Y16" s="574"/>
      <c r="Z16" s="556"/>
      <c r="AA16" s="566"/>
    </row>
    <row r="17" spans="1:27" x14ac:dyDescent="0.25">
      <c r="A17" s="505"/>
      <c r="B17" s="516" t="s">
        <v>20</v>
      </c>
      <c r="C17" s="525">
        <v>45747</v>
      </c>
      <c r="D17" s="259"/>
      <c r="E17" s="260"/>
      <c r="F17" s="259"/>
      <c r="G17" s="261"/>
      <c r="H17" s="466">
        <v>45838</v>
      </c>
      <c r="I17" s="259"/>
      <c r="J17" s="260"/>
      <c r="K17" s="259"/>
      <c r="L17" s="264"/>
      <c r="M17" s="218">
        <v>45930</v>
      </c>
      <c r="N17" s="221"/>
      <c r="O17" s="220"/>
      <c r="P17" s="221"/>
      <c r="Q17" s="217"/>
      <c r="R17" s="313">
        <v>46022</v>
      </c>
      <c r="S17" s="314">
        <v>1</v>
      </c>
      <c r="T17" s="315">
        <v>29</v>
      </c>
      <c r="U17" s="314"/>
      <c r="V17" s="316"/>
      <c r="W17" s="372">
        <f>E17+G17</f>
        <v>0</v>
      </c>
      <c r="X17" s="506">
        <f>J17+L17</f>
        <v>0</v>
      </c>
      <c r="Y17" s="575">
        <f>O17+Q17</f>
        <v>0</v>
      </c>
      <c r="Z17" s="506">
        <f>T17+V17</f>
        <v>29</v>
      </c>
      <c r="AA17" s="565">
        <f>SUM(W17:Z17)</f>
        <v>29</v>
      </c>
    </row>
    <row r="18" spans="1:27" x14ac:dyDescent="0.25">
      <c r="A18" s="505">
        <v>3263</v>
      </c>
      <c r="B18" s="350" t="s">
        <v>22</v>
      </c>
      <c r="C18" s="350"/>
      <c r="D18" s="350"/>
      <c r="E18" s="350"/>
      <c r="F18" s="350"/>
      <c r="G18" s="350"/>
      <c r="H18" s="350"/>
      <c r="I18" s="350"/>
      <c r="J18" s="350"/>
      <c r="K18" s="350"/>
      <c r="L18" s="470"/>
      <c r="M18" s="348"/>
      <c r="N18" s="349"/>
      <c r="O18" s="350"/>
      <c r="P18" s="349"/>
      <c r="Q18" s="350"/>
      <c r="R18" s="350"/>
      <c r="S18" s="350"/>
      <c r="T18" s="350"/>
      <c r="U18" s="350"/>
      <c r="V18" s="350"/>
      <c r="W18" s="156"/>
      <c r="X18" s="557"/>
      <c r="Y18" s="576"/>
      <c r="Z18" s="557"/>
      <c r="AA18" s="566"/>
    </row>
    <row r="19" spans="1:27" x14ac:dyDescent="0.25">
      <c r="A19" s="505"/>
      <c r="B19" s="516" t="s">
        <v>23</v>
      </c>
      <c r="C19" s="525">
        <v>45747</v>
      </c>
      <c r="D19" s="259"/>
      <c r="E19" s="260"/>
      <c r="F19" s="259"/>
      <c r="G19" s="261"/>
      <c r="H19" s="466">
        <v>45838</v>
      </c>
      <c r="I19" s="259"/>
      <c r="J19" s="260"/>
      <c r="K19" s="259"/>
      <c r="L19" s="261"/>
      <c r="M19" s="218">
        <v>45930</v>
      </c>
      <c r="N19" s="221"/>
      <c r="O19" s="220"/>
      <c r="P19" s="221"/>
      <c r="Q19" s="217"/>
      <c r="R19" s="313">
        <v>46022</v>
      </c>
      <c r="S19" s="314">
        <v>3</v>
      </c>
      <c r="T19" s="315">
        <v>97</v>
      </c>
      <c r="U19" s="314"/>
      <c r="V19" s="316"/>
      <c r="W19" s="372">
        <f>E19+G19</f>
        <v>0</v>
      </c>
      <c r="X19" s="506">
        <f>J19+L19</f>
        <v>0</v>
      </c>
      <c r="Y19" s="575">
        <f>O19+Q19</f>
        <v>0</v>
      </c>
      <c r="Z19" s="506">
        <f>T19+V19</f>
        <v>97</v>
      </c>
      <c r="AA19" s="565">
        <f>SUM(W19:Z19)</f>
        <v>97</v>
      </c>
    </row>
    <row r="20" spans="1:27" x14ac:dyDescent="0.25">
      <c r="A20" s="505">
        <v>3265</v>
      </c>
      <c r="B20" s="350" t="s">
        <v>27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470"/>
      <c r="M20" s="348"/>
      <c r="N20" s="349"/>
      <c r="O20" s="350"/>
      <c r="P20" s="349"/>
      <c r="Q20" s="350"/>
      <c r="R20" s="350"/>
      <c r="S20" s="350"/>
      <c r="T20" s="350"/>
      <c r="U20" s="350"/>
      <c r="V20" s="350"/>
      <c r="W20" s="156"/>
      <c r="X20" s="557"/>
      <c r="Y20" s="576"/>
      <c r="Z20" s="557"/>
      <c r="AA20" s="566"/>
    </row>
    <row r="21" spans="1:27" x14ac:dyDescent="0.25">
      <c r="A21" s="505"/>
      <c r="B21" s="516" t="s">
        <v>28</v>
      </c>
      <c r="C21" s="525">
        <v>45747</v>
      </c>
      <c r="D21" s="314"/>
      <c r="E21" s="315"/>
      <c r="F21" s="314"/>
      <c r="G21" s="316"/>
      <c r="H21" s="466">
        <v>45838</v>
      </c>
      <c r="I21" s="314"/>
      <c r="J21" s="315"/>
      <c r="K21" s="314"/>
      <c r="L21" s="316"/>
      <c r="M21" s="218">
        <v>45930</v>
      </c>
      <c r="N21" s="221"/>
      <c r="O21" s="220"/>
      <c r="P21" s="221"/>
      <c r="Q21" s="217"/>
      <c r="R21" s="313">
        <v>46022</v>
      </c>
      <c r="S21" s="314">
        <v>1</v>
      </c>
      <c r="T21" s="315">
        <v>29</v>
      </c>
      <c r="U21" s="314"/>
      <c r="V21" s="316"/>
      <c r="W21" s="372">
        <f>E21+G21</f>
        <v>0</v>
      </c>
      <c r="X21" s="506">
        <f>J21+L21</f>
        <v>0</v>
      </c>
      <c r="Y21" s="575">
        <f>O21+Q21</f>
        <v>0</v>
      </c>
      <c r="Z21" s="506">
        <f>T21+V21</f>
        <v>29</v>
      </c>
      <c r="AA21" s="565">
        <f>SUM(W21:Z21)</f>
        <v>29</v>
      </c>
    </row>
    <row r="22" spans="1:27" x14ac:dyDescent="0.25">
      <c r="A22" s="505" t="s">
        <v>76</v>
      </c>
      <c r="B22" s="350" t="s">
        <v>29</v>
      </c>
      <c r="C22" s="350"/>
      <c r="D22" s="350"/>
      <c r="E22" s="350"/>
      <c r="F22" s="350"/>
      <c r="G22" s="350"/>
      <c r="H22" s="350"/>
      <c r="I22" s="350"/>
      <c r="J22" s="350"/>
      <c r="K22" s="350"/>
      <c r="L22" s="470"/>
      <c r="M22" s="348"/>
      <c r="N22" s="349"/>
      <c r="O22" s="350"/>
      <c r="P22" s="349"/>
      <c r="Q22" s="350"/>
      <c r="R22" s="350"/>
      <c r="S22" s="350"/>
      <c r="T22" s="350"/>
      <c r="U22" s="350"/>
      <c r="V22" s="350"/>
      <c r="W22" s="156"/>
      <c r="X22" s="557"/>
      <c r="Y22" s="576"/>
      <c r="Z22" s="557"/>
      <c r="AA22" s="566"/>
    </row>
    <row r="23" spans="1:27" x14ac:dyDescent="0.25">
      <c r="A23" s="505"/>
      <c r="B23" s="516" t="s">
        <v>30</v>
      </c>
      <c r="C23" s="525">
        <v>45747</v>
      </c>
      <c r="D23" s="314"/>
      <c r="E23" s="315"/>
      <c r="F23" s="314"/>
      <c r="G23" s="316"/>
      <c r="H23" s="466">
        <v>45838</v>
      </c>
      <c r="I23" s="314"/>
      <c r="J23" s="315"/>
      <c r="K23" s="314"/>
      <c r="L23" s="316"/>
      <c r="M23" s="218">
        <v>45930</v>
      </c>
      <c r="N23" s="221"/>
      <c r="O23" s="220"/>
      <c r="P23" s="221"/>
      <c r="Q23" s="217"/>
      <c r="R23" s="313">
        <v>46022</v>
      </c>
      <c r="S23" s="314"/>
      <c r="T23" s="315"/>
      <c r="U23" s="314"/>
      <c r="V23" s="316"/>
      <c r="W23" s="372">
        <f>E23+G23</f>
        <v>0</v>
      </c>
      <c r="X23" s="506">
        <f>J23+L23</f>
        <v>0</v>
      </c>
      <c r="Y23" s="575">
        <f>O23+Q23</f>
        <v>0</v>
      </c>
      <c r="Z23" s="506">
        <f>T23+V23</f>
        <v>0</v>
      </c>
      <c r="AA23" s="565">
        <f>SUM(W23:Z23)</f>
        <v>0</v>
      </c>
    </row>
    <row r="24" spans="1:27" x14ac:dyDescent="0.25">
      <c r="A24" s="505" t="s">
        <v>77</v>
      </c>
      <c r="B24" s="350" t="s">
        <v>54</v>
      </c>
      <c r="C24" s="350"/>
      <c r="D24" s="350"/>
      <c r="E24" s="350"/>
      <c r="F24" s="350"/>
      <c r="G24" s="350"/>
      <c r="H24" s="350"/>
      <c r="I24" s="350"/>
      <c r="J24" s="350"/>
      <c r="K24" s="350"/>
      <c r="L24" s="470"/>
      <c r="M24" s="348"/>
      <c r="N24" s="349"/>
      <c r="O24" s="350"/>
      <c r="P24" s="349"/>
      <c r="Q24" s="350"/>
      <c r="R24" s="350"/>
      <c r="S24" s="350"/>
      <c r="T24" s="350"/>
      <c r="U24" s="350"/>
      <c r="V24" s="350"/>
      <c r="W24" s="156"/>
      <c r="X24" s="557"/>
      <c r="Y24" s="576"/>
      <c r="Z24" s="557"/>
      <c r="AA24" s="566"/>
    </row>
    <row r="25" spans="1:27" x14ac:dyDescent="0.25">
      <c r="A25" s="505"/>
      <c r="B25" s="516" t="s">
        <v>20</v>
      </c>
      <c r="C25" s="525">
        <v>45747</v>
      </c>
      <c r="D25" s="314"/>
      <c r="E25" s="315"/>
      <c r="F25" s="314"/>
      <c r="G25" s="316"/>
      <c r="H25" s="466">
        <v>45838</v>
      </c>
      <c r="I25" s="314"/>
      <c r="J25" s="315"/>
      <c r="K25" s="314"/>
      <c r="L25" s="316"/>
      <c r="M25" s="218">
        <v>45930</v>
      </c>
      <c r="N25" s="221"/>
      <c r="O25" s="220"/>
      <c r="P25" s="221"/>
      <c r="Q25" s="217"/>
      <c r="R25" s="313">
        <v>46022</v>
      </c>
      <c r="S25" s="314"/>
      <c r="T25" s="315"/>
      <c r="U25" s="314"/>
      <c r="V25" s="316"/>
      <c r="W25" s="372">
        <f>E25+G25</f>
        <v>0</v>
      </c>
      <c r="X25" s="506">
        <f>J25+L25</f>
        <v>0</v>
      </c>
      <c r="Y25" s="575">
        <f>O25+Q25</f>
        <v>0</v>
      </c>
      <c r="Z25" s="506">
        <f>O25+Q25</f>
        <v>0</v>
      </c>
      <c r="AA25" s="565">
        <f>SUM(W25:Z25)</f>
        <v>0</v>
      </c>
    </row>
    <row r="26" spans="1:27" x14ac:dyDescent="0.25">
      <c r="A26" s="505">
        <v>3252</v>
      </c>
      <c r="B26" s="353" t="s">
        <v>32</v>
      </c>
      <c r="C26" s="353"/>
      <c r="D26" s="353"/>
      <c r="E26" s="353"/>
      <c r="F26" s="353"/>
      <c r="G26" s="353"/>
      <c r="H26" s="353"/>
      <c r="I26" s="353"/>
      <c r="J26" s="353"/>
      <c r="K26" s="353"/>
      <c r="L26" s="471"/>
      <c r="M26" s="351"/>
      <c r="N26" s="352"/>
      <c r="O26" s="353"/>
      <c r="P26" s="352"/>
      <c r="Q26" s="353"/>
      <c r="R26" s="353"/>
      <c r="S26" s="353"/>
      <c r="T26" s="353"/>
      <c r="U26" s="353"/>
      <c r="V26" s="353"/>
      <c r="W26" s="158"/>
      <c r="X26" s="558"/>
      <c r="Y26" s="577"/>
      <c r="Z26" s="558"/>
      <c r="AA26" s="566"/>
    </row>
    <row r="27" spans="1:27" x14ac:dyDescent="0.25">
      <c r="A27" s="505"/>
      <c r="B27" s="510" t="s">
        <v>9</v>
      </c>
      <c r="C27" s="525">
        <v>45747</v>
      </c>
      <c r="D27" s="314"/>
      <c r="E27" s="315"/>
      <c r="F27" s="314"/>
      <c r="G27" s="318"/>
      <c r="H27" s="466">
        <v>45838</v>
      </c>
      <c r="I27" s="314"/>
      <c r="J27" s="315"/>
      <c r="K27" s="314"/>
      <c r="L27" s="320"/>
      <c r="M27" s="218">
        <v>45930</v>
      </c>
      <c r="N27" s="221">
        <v>1</v>
      </c>
      <c r="O27" s="220">
        <v>39</v>
      </c>
      <c r="P27" s="221"/>
      <c r="Q27" s="217"/>
      <c r="R27" s="313">
        <v>46022</v>
      </c>
      <c r="S27" s="314">
        <v>5</v>
      </c>
      <c r="T27" s="315">
        <v>165</v>
      </c>
      <c r="U27" s="314"/>
      <c r="V27" s="316"/>
      <c r="W27" s="372">
        <f>E27+G27</f>
        <v>0</v>
      </c>
      <c r="X27" s="506">
        <f>J27+L27</f>
        <v>0</v>
      </c>
      <c r="Y27" s="575">
        <f>O27+Q27</f>
        <v>39</v>
      </c>
      <c r="Z27" s="506">
        <f>T27+V27</f>
        <v>165</v>
      </c>
      <c r="AA27" s="565">
        <f>SUM(W27:Z27)</f>
        <v>204</v>
      </c>
    </row>
    <row r="28" spans="1:27" x14ac:dyDescent="0.25">
      <c r="A28" s="505">
        <v>3264</v>
      </c>
      <c r="B28" s="353" t="s">
        <v>33</v>
      </c>
      <c r="C28" s="353"/>
      <c r="D28" s="353"/>
      <c r="E28" s="353"/>
      <c r="F28" s="353"/>
      <c r="G28" s="353"/>
      <c r="H28" s="353"/>
      <c r="I28" s="353"/>
      <c r="J28" s="353"/>
      <c r="K28" s="353"/>
      <c r="L28" s="471"/>
      <c r="M28" s="351"/>
      <c r="N28" s="352"/>
      <c r="O28" s="353"/>
      <c r="P28" s="352"/>
      <c r="Q28" s="353"/>
      <c r="R28" s="353"/>
      <c r="S28" s="353"/>
      <c r="T28" s="353"/>
      <c r="U28" s="353"/>
      <c r="V28" s="353"/>
      <c r="W28" s="158"/>
      <c r="X28" s="558"/>
      <c r="Y28" s="577"/>
      <c r="Z28" s="558"/>
      <c r="AA28" s="566"/>
    </row>
    <row r="29" spans="1:27" x14ac:dyDescent="0.25">
      <c r="A29" s="505"/>
      <c r="B29" s="510" t="s">
        <v>16</v>
      </c>
      <c r="C29" s="525">
        <v>45747</v>
      </c>
      <c r="D29" s="314"/>
      <c r="E29" s="315"/>
      <c r="F29" s="314"/>
      <c r="G29" s="316"/>
      <c r="H29" s="466">
        <v>45838</v>
      </c>
      <c r="I29" s="314"/>
      <c r="J29" s="315"/>
      <c r="K29" s="314"/>
      <c r="L29" s="331"/>
      <c r="M29" s="218">
        <v>45930</v>
      </c>
      <c r="N29" s="364"/>
      <c r="O29" s="220"/>
      <c r="P29" s="364"/>
      <c r="Q29" s="217"/>
      <c r="R29" s="313">
        <v>46022</v>
      </c>
      <c r="S29" s="314"/>
      <c r="T29" s="315"/>
      <c r="U29" s="314"/>
      <c r="V29" s="316"/>
      <c r="W29" s="372">
        <f>E29+G29</f>
        <v>0</v>
      </c>
      <c r="X29" s="506">
        <f>J29+L29</f>
        <v>0</v>
      </c>
      <c r="Y29" s="575">
        <f>O29+Q29</f>
        <v>0</v>
      </c>
      <c r="Z29" s="506">
        <f>T29+V29</f>
        <v>0</v>
      </c>
      <c r="AA29" s="565">
        <f>SUM(W29:Z29)</f>
        <v>0</v>
      </c>
    </row>
    <row r="30" spans="1:27" x14ac:dyDescent="0.25">
      <c r="A30" s="505">
        <v>3267</v>
      </c>
      <c r="B30" s="353" t="s">
        <v>34</v>
      </c>
      <c r="C30" s="353"/>
      <c r="D30" s="353"/>
      <c r="E30" s="353"/>
      <c r="F30" s="353"/>
      <c r="G30" s="353"/>
      <c r="H30" s="353"/>
      <c r="I30" s="353"/>
      <c r="J30" s="353"/>
      <c r="K30" s="353"/>
      <c r="L30" s="471"/>
      <c r="M30" s="351"/>
      <c r="N30" s="352"/>
      <c r="O30" s="353"/>
      <c r="P30" s="352"/>
      <c r="Q30" s="353"/>
      <c r="R30" s="353"/>
      <c r="S30" s="353"/>
      <c r="T30" s="353"/>
      <c r="U30" s="353"/>
      <c r="V30" s="353"/>
      <c r="W30" s="158"/>
      <c r="X30" s="558"/>
      <c r="Y30" s="577"/>
      <c r="Z30" s="558"/>
      <c r="AA30" s="566"/>
    </row>
    <row r="31" spans="1:27" x14ac:dyDescent="0.25">
      <c r="A31" s="505"/>
      <c r="B31" s="510" t="s">
        <v>35</v>
      </c>
      <c r="C31" s="525">
        <v>45747</v>
      </c>
      <c r="D31" s="314">
        <v>1</v>
      </c>
      <c r="E31" s="315">
        <v>39</v>
      </c>
      <c r="F31" s="314"/>
      <c r="G31" s="318"/>
      <c r="H31" s="466">
        <v>45838</v>
      </c>
      <c r="I31" s="314">
        <v>1</v>
      </c>
      <c r="J31" s="315">
        <v>39</v>
      </c>
      <c r="K31" s="314"/>
      <c r="L31" s="321"/>
      <c r="M31" s="218">
        <v>45930</v>
      </c>
      <c r="N31" s="221"/>
      <c r="O31" s="220"/>
      <c r="P31" s="221"/>
      <c r="Q31" s="217"/>
      <c r="R31" s="313">
        <v>46022</v>
      </c>
      <c r="S31" s="314">
        <v>1</v>
      </c>
      <c r="T31" s="315">
        <v>29</v>
      </c>
      <c r="U31" s="314"/>
      <c r="V31" s="316"/>
      <c r="W31" s="372">
        <f>E31+G31</f>
        <v>39</v>
      </c>
      <c r="X31" s="506">
        <f>J31+L31</f>
        <v>39</v>
      </c>
      <c r="Y31" s="575">
        <f>O31+Q31</f>
        <v>0</v>
      </c>
      <c r="Z31" s="506">
        <f>T31+V31</f>
        <v>29</v>
      </c>
      <c r="AA31" s="565">
        <f>SUM(W31:Z31)</f>
        <v>107</v>
      </c>
    </row>
    <row r="32" spans="1:27" x14ac:dyDescent="0.25">
      <c r="A32" s="505">
        <v>3266</v>
      </c>
      <c r="B32" s="443" t="s">
        <v>36</v>
      </c>
      <c r="C32" s="472"/>
      <c r="D32" s="472"/>
      <c r="E32" s="472"/>
      <c r="F32" s="472"/>
      <c r="G32" s="472"/>
      <c r="H32" s="472"/>
      <c r="I32" s="472"/>
      <c r="J32" s="472"/>
      <c r="K32" s="472"/>
      <c r="L32" s="473"/>
      <c r="M32" s="351"/>
      <c r="N32" s="352"/>
      <c r="O32" s="354"/>
      <c r="P32" s="352"/>
      <c r="Q32" s="354"/>
      <c r="R32" s="472"/>
      <c r="S32" s="472"/>
      <c r="T32" s="472"/>
      <c r="U32" s="472"/>
      <c r="V32" s="472"/>
      <c r="W32" s="159"/>
      <c r="X32" s="559"/>
      <c r="Y32" s="578"/>
      <c r="Z32" s="559"/>
      <c r="AA32" s="566"/>
    </row>
    <row r="33" spans="1:27" x14ac:dyDescent="0.25">
      <c r="A33" s="505"/>
      <c r="B33" s="510" t="s">
        <v>37</v>
      </c>
      <c r="C33" s="525">
        <v>45747</v>
      </c>
      <c r="D33" s="314"/>
      <c r="E33" s="315"/>
      <c r="F33" s="314"/>
      <c r="G33" s="316"/>
      <c r="H33" s="466">
        <v>45838</v>
      </c>
      <c r="I33" s="314"/>
      <c r="J33" s="315"/>
      <c r="K33" s="314"/>
      <c r="L33" s="321"/>
      <c r="M33" s="218">
        <v>45930</v>
      </c>
      <c r="N33" s="221"/>
      <c r="O33" s="226"/>
      <c r="P33" s="221"/>
      <c r="Q33" s="227"/>
      <c r="R33" s="313">
        <v>46022</v>
      </c>
      <c r="S33" s="314"/>
      <c r="T33" s="315"/>
      <c r="U33" s="314"/>
      <c r="V33" s="316"/>
      <c r="W33" s="372">
        <f>E33+G33</f>
        <v>0</v>
      </c>
      <c r="X33" s="506">
        <f>J33+L33</f>
        <v>0</v>
      </c>
      <c r="Y33" s="575">
        <f>O33+Q33</f>
        <v>0</v>
      </c>
      <c r="Z33" s="506">
        <f>T33+V33</f>
        <v>0</v>
      </c>
      <c r="AA33" s="565">
        <f>SUM(W33:Z33)</f>
        <v>0</v>
      </c>
    </row>
    <row r="34" spans="1:27" x14ac:dyDescent="0.25">
      <c r="A34" s="505" t="s">
        <v>99</v>
      </c>
      <c r="B34" s="443" t="s">
        <v>38</v>
      </c>
      <c r="C34" s="474"/>
      <c r="D34" s="475"/>
      <c r="E34" s="476"/>
      <c r="F34" s="475"/>
      <c r="G34" s="475"/>
      <c r="H34" s="326"/>
      <c r="I34" s="327"/>
      <c r="J34" s="328"/>
      <c r="K34" s="327"/>
      <c r="L34" s="328"/>
      <c r="M34" s="355"/>
      <c r="N34" s="356"/>
      <c r="O34" s="357"/>
      <c r="P34" s="356"/>
      <c r="Q34" s="357"/>
      <c r="R34" s="326"/>
      <c r="S34" s="329"/>
      <c r="T34" s="330"/>
      <c r="U34" s="329"/>
      <c r="V34" s="330"/>
      <c r="W34" s="389"/>
      <c r="X34" s="560"/>
      <c r="Y34" s="579"/>
      <c r="Z34" s="560"/>
      <c r="AA34" s="566"/>
    </row>
    <row r="35" spans="1:27" x14ac:dyDescent="0.25">
      <c r="A35" s="505"/>
      <c r="B35" s="510" t="s">
        <v>39</v>
      </c>
      <c r="C35" s="525">
        <v>45747</v>
      </c>
      <c r="D35" s="314"/>
      <c r="E35" s="315"/>
      <c r="F35" s="314"/>
      <c r="G35" s="316"/>
      <c r="H35" s="466">
        <v>45838</v>
      </c>
      <c r="I35" s="314">
        <v>1</v>
      </c>
      <c r="J35" s="315">
        <v>149</v>
      </c>
      <c r="K35" s="314"/>
      <c r="L35" s="321"/>
      <c r="M35" s="218">
        <v>45930</v>
      </c>
      <c r="N35" s="221"/>
      <c r="O35" s="226"/>
      <c r="P35" s="221"/>
      <c r="Q35" s="227"/>
      <c r="R35" s="313">
        <v>46022</v>
      </c>
      <c r="S35" s="314"/>
      <c r="T35" s="315"/>
      <c r="U35" s="314"/>
      <c r="V35" s="316"/>
      <c r="W35" s="372">
        <f>E35+G35</f>
        <v>0</v>
      </c>
      <c r="X35" s="506">
        <f>J35+L35</f>
        <v>149</v>
      </c>
      <c r="Y35" s="575">
        <f>O35+Q35</f>
        <v>0</v>
      </c>
      <c r="Z35" s="506">
        <f>T35+V35</f>
        <v>0</v>
      </c>
      <c r="AA35" s="565">
        <f>SUM(W35:Z35)</f>
        <v>149</v>
      </c>
    </row>
    <row r="36" spans="1:27" x14ac:dyDescent="0.25">
      <c r="A36" s="505">
        <v>3268</v>
      </c>
      <c r="B36" s="443" t="s">
        <v>40</v>
      </c>
      <c r="C36" s="477"/>
      <c r="D36" s="478"/>
      <c r="E36" s="479"/>
      <c r="F36" s="478"/>
      <c r="G36" s="479"/>
      <c r="H36" s="477"/>
      <c r="I36" s="480"/>
      <c r="J36" s="481"/>
      <c r="K36" s="480"/>
      <c r="L36" s="481"/>
      <c r="M36" s="358"/>
      <c r="N36" s="359"/>
      <c r="O36" s="358"/>
      <c r="P36" s="359"/>
      <c r="Q36" s="358"/>
      <c r="R36" s="477"/>
      <c r="S36" s="478"/>
      <c r="T36" s="479"/>
      <c r="U36" s="478"/>
      <c r="V36" s="479"/>
      <c r="W36" s="482"/>
      <c r="X36" s="561"/>
      <c r="Y36" s="580"/>
      <c r="Z36" s="561"/>
      <c r="AA36" s="566"/>
    </row>
    <row r="37" spans="1:27" x14ac:dyDescent="0.25">
      <c r="A37" s="505"/>
      <c r="B37" s="510" t="s">
        <v>41</v>
      </c>
      <c r="C37" s="525">
        <v>45747</v>
      </c>
      <c r="D37" s="334"/>
      <c r="E37" s="331"/>
      <c r="F37" s="334"/>
      <c r="G37" s="332"/>
      <c r="H37" s="466">
        <v>45838</v>
      </c>
      <c r="I37" s="314"/>
      <c r="J37" s="315"/>
      <c r="K37" s="314"/>
      <c r="L37" s="331"/>
      <c r="M37" s="218">
        <v>45930</v>
      </c>
      <c r="N37" s="366"/>
      <c r="O37" s="367"/>
      <c r="P37" s="366"/>
      <c r="Q37" s="371"/>
      <c r="R37" s="313">
        <v>46022</v>
      </c>
      <c r="U37" s="314"/>
      <c r="V37" s="316"/>
      <c r="W37" s="372">
        <f>E37+G37</f>
        <v>0</v>
      </c>
      <c r="X37" s="506">
        <f>J37+L37</f>
        <v>0</v>
      </c>
      <c r="Y37" s="575">
        <f>O37+Q37</f>
        <v>0</v>
      </c>
      <c r="Z37" s="506">
        <f>T37+V37</f>
        <v>0</v>
      </c>
      <c r="AA37" s="565">
        <f>SUM(W37:Z37)</f>
        <v>0</v>
      </c>
    </row>
    <row r="38" spans="1:27" x14ac:dyDescent="0.25">
      <c r="A38" s="505"/>
      <c r="B38" s="405" t="s">
        <v>42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83"/>
      <c r="N38" s="483"/>
      <c r="O38" s="483"/>
      <c r="P38" s="483"/>
      <c r="Q38" s="483"/>
      <c r="R38" s="405"/>
      <c r="S38" s="405"/>
      <c r="T38" s="405"/>
      <c r="U38" s="405"/>
      <c r="V38" s="405"/>
      <c r="W38" s="484"/>
      <c r="X38" s="562"/>
      <c r="Y38" s="581"/>
      <c r="Z38" s="562"/>
      <c r="AA38" s="566"/>
    </row>
    <row r="39" spans="1:27" x14ac:dyDescent="0.25">
      <c r="A39" s="505"/>
      <c r="B39" s="511" t="s">
        <v>43</v>
      </c>
      <c r="C39" s="525">
        <v>45747</v>
      </c>
      <c r="D39" s="334"/>
      <c r="E39" s="485"/>
      <c r="F39" s="334"/>
      <c r="G39" s="486"/>
      <c r="H39" s="466">
        <v>45838</v>
      </c>
      <c r="I39" s="314"/>
      <c r="J39" s="315"/>
      <c r="K39" s="314"/>
      <c r="L39" s="315"/>
      <c r="M39" s="218">
        <v>45930</v>
      </c>
      <c r="N39" s="366"/>
      <c r="O39" s="118"/>
      <c r="P39" s="366"/>
      <c r="Q39" s="119"/>
      <c r="R39" s="313">
        <v>46022</v>
      </c>
      <c r="S39" s="314"/>
      <c r="T39" s="315"/>
      <c r="U39" s="314"/>
      <c r="V39" s="316"/>
      <c r="W39" s="372">
        <f>E39+G39</f>
        <v>0</v>
      </c>
      <c r="X39" s="506">
        <f>J39+L39</f>
        <v>0</v>
      </c>
      <c r="Y39" s="575">
        <f>O39+Q39</f>
        <v>0</v>
      </c>
      <c r="Z39" s="506">
        <f>T39+V39</f>
        <v>0</v>
      </c>
      <c r="AA39" s="565">
        <f>SUM(W39:Z39)</f>
        <v>0</v>
      </c>
    </row>
    <row r="40" spans="1:27" x14ac:dyDescent="0.25">
      <c r="A40" s="505" t="s">
        <v>78</v>
      </c>
      <c r="B40" s="487" t="s">
        <v>44</v>
      </c>
      <c r="C40" s="488"/>
      <c r="D40" s="488"/>
      <c r="E40" s="488"/>
      <c r="F40" s="488"/>
      <c r="G40" s="488"/>
      <c r="H40" s="489"/>
      <c r="I40" s="488"/>
      <c r="J40" s="488"/>
      <c r="K40" s="488"/>
      <c r="L40" s="488"/>
      <c r="M40" s="360"/>
      <c r="N40" s="361"/>
      <c r="O40" s="362"/>
      <c r="P40" s="361"/>
      <c r="Q40" s="362"/>
      <c r="R40" s="488"/>
      <c r="S40" s="391"/>
      <c r="T40" s="391"/>
      <c r="U40" s="391"/>
      <c r="V40" s="488"/>
      <c r="W40" s="490"/>
      <c r="X40" s="563"/>
      <c r="Y40" s="582"/>
      <c r="Z40" s="563"/>
      <c r="AA40" s="566"/>
    </row>
    <row r="41" spans="1:27" x14ac:dyDescent="0.25">
      <c r="A41" s="505"/>
      <c r="B41" s="510" t="s">
        <v>18</v>
      </c>
      <c r="C41" s="525">
        <v>45747</v>
      </c>
      <c r="D41" s="334"/>
      <c r="E41" s="331"/>
      <c r="F41" s="334"/>
      <c r="G41" s="338"/>
      <c r="H41" s="466">
        <v>45838</v>
      </c>
      <c r="I41" s="334">
        <v>1</v>
      </c>
      <c r="J41" s="331">
        <v>299</v>
      </c>
      <c r="K41" s="334"/>
      <c r="L41" s="339"/>
      <c r="M41" s="218">
        <v>45930</v>
      </c>
      <c r="N41" s="366">
        <v>2</v>
      </c>
      <c r="O41" s="118">
        <v>598</v>
      </c>
      <c r="P41" s="366"/>
      <c r="Q41" s="119"/>
      <c r="R41" s="313">
        <v>46022</v>
      </c>
      <c r="S41" s="314"/>
      <c r="T41" s="315"/>
      <c r="U41" s="314"/>
      <c r="V41" s="316"/>
      <c r="W41" s="372">
        <f>E41+G41</f>
        <v>0</v>
      </c>
      <c r="X41" s="506">
        <f>J41+L41</f>
        <v>299</v>
      </c>
      <c r="Y41" s="575">
        <f>O41+Q41</f>
        <v>598</v>
      </c>
      <c r="Z41" s="506">
        <f>T41+V41</f>
        <v>0</v>
      </c>
      <c r="AA41" s="565">
        <f>SUM(W41:Z41)</f>
        <v>897</v>
      </c>
    </row>
    <row r="42" spans="1:27" x14ac:dyDescent="0.25">
      <c r="A42" s="505" t="s">
        <v>79</v>
      </c>
      <c r="B42" s="405" t="s">
        <v>45</v>
      </c>
      <c r="C42" s="405"/>
      <c r="D42" s="340"/>
      <c r="E42" s="340"/>
      <c r="F42" s="340"/>
      <c r="G42" s="340"/>
      <c r="H42" s="340"/>
      <c r="I42" s="405"/>
      <c r="J42" s="405"/>
      <c r="K42" s="405"/>
      <c r="L42" s="405"/>
      <c r="M42" s="483"/>
      <c r="N42" s="483"/>
      <c r="O42" s="483"/>
      <c r="P42" s="483"/>
      <c r="Q42" s="483"/>
      <c r="R42" s="405"/>
      <c r="S42" s="491"/>
      <c r="T42" s="491"/>
      <c r="U42" s="491"/>
      <c r="V42" s="405"/>
      <c r="W42" s="484"/>
      <c r="X42" s="562"/>
      <c r="Y42" s="581"/>
      <c r="Z42" s="562"/>
      <c r="AA42" s="566"/>
    </row>
    <row r="43" spans="1:27" x14ac:dyDescent="0.25">
      <c r="A43" s="505"/>
      <c r="B43" s="512" t="s">
        <v>46</v>
      </c>
      <c r="C43" s="525">
        <v>45747</v>
      </c>
      <c r="D43" s="334"/>
      <c r="E43" s="331"/>
      <c r="F43" s="334"/>
      <c r="G43" s="332"/>
      <c r="H43" s="466">
        <v>45838</v>
      </c>
      <c r="I43" s="341">
        <v>1</v>
      </c>
      <c r="J43" s="331">
        <v>299</v>
      </c>
      <c r="K43" s="334"/>
      <c r="L43" s="485"/>
      <c r="M43" s="218">
        <v>45930</v>
      </c>
      <c r="N43" s="366"/>
      <c r="O43" s="118"/>
      <c r="P43" s="366"/>
      <c r="Q43" s="119"/>
      <c r="R43" s="313">
        <v>46022</v>
      </c>
      <c r="S43" s="314"/>
      <c r="T43" s="315"/>
      <c r="U43" s="314"/>
      <c r="V43" s="316"/>
      <c r="W43" s="372">
        <f>E43+G43</f>
        <v>0</v>
      </c>
      <c r="X43" s="506">
        <f>J43+L43</f>
        <v>299</v>
      </c>
      <c r="Y43" s="575">
        <f>O43+Q43</f>
        <v>0</v>
      </c>
      <c r="Z43" s="506">
        <f>T43+V43</f>
        <v>0</v>
      </c>
      <c r="AA43" s="565">
        <f>SUM(W43:Z43)</f>
        <v>299</v>
      </c>
    </row>
    <row r="44" spans="1:27" ht="15.75" customHeight="1" x14ac:dyDescent="0.25">
      <c r="A44" s="505">
        <v>3270</v>
      </c>
      <c r="B44" s="492" t="s">
        <v>47</v>
      </c>
      <c r="C44" s="405"/>
      <c r="D44" s="340"/>
      <c r="E44" s="340"/>
      <c r="F44" s="340"/>
      <c r="G44" s="340"/>
      <c r="H44" s="342"/>
      <c r="I44" s="492"/>
      <c r="J44" s="492"/>
      <c r="K44" s="492"/>
      <c r="L44" s="492"/>
      <c r="M44" s="369"/>
      <c r="N44" s="369"/>
      <c r="O44" s="369"/>
      <c r="P44" s="369"/>
      <c r="Q44" s="369"/>
      <c r="R44" s="492"/>
      <c r="S44" s="392"/>
      <c r="T44" s="392"/>
      <c r="U44" s="392"/>
      <c r="V44" s="492"/>
      <c r="W44" s="484"/>
      <c r="X44" s="562"/>
      <c r="Y44" s="581"/>
      <c r="Z44" s="562"/>
      <c r="AA44" s="566"/>
    </row>
    <row r="45" spans="1:27" x14ac:dyDescent="0.25">
      <c r="A45" s="505"/>
      <c r="B45" s="513" t="s">
        <v>48</v>
      </c>
      <c r="C45" s="525">
        <v>45747</v>
      </c>
      <c r="D45" s="324"/>
      <c r="E45" s="331"/>
      <c r="F45" s="324"/>
      <c r="G45" s="332"/>
      <c r="H45" s="466">
        <v>45838</v>
      </c>
      <c r="I45" s="324"/>
      <c r="J45" s="331"/>
      <c r="K45" s="324"/>
      <c r="L45" s="339"/>
      <c r="M45" s="218">
        <v>45930</v>
      </c>
      <c r="N45" s="374"/>
      <c r="O45" s="118"/>
      <c r="P45" s="374"/>
      <c r="Q45" s="119"/>
      <c r="R45" s="313">
        <v>46022</v>
      </c>
      <c r="S45" s="314"/>
      <c r="T45" s="315"/>
      <c r="U45" s="314"/>
      <c r="V45" s="316"/>
      <c r="W45" s="372">
        <f>E45+G45</f>
        <v>0</v>
      </c>
      <c r="X45" s="506">
        <f>J45+L45</f>
        <v>0</v>
      </c>
      <c r="Y45" s="575">
        <f>O45+Q45</f>
        <v>0</v>
      </c>
      <c r="Z45" s="506">
        <f>T45+V45</f>
        <v>0</v>
      </c>
      <c r="AA45" s="565">
        <f>SUM(W45:Z45)</f>
        <v>0</v>
      </c>
    </row>
    <row r="46" spans="1:27" ht="15.75" customHeight="1" x14ac:dyDescent="0.25">
      <c r="A46" s="505">
        <v>3271</v>
      </c>
      <c r="B46" s="378" t="s">
        <v>49</v>
      </c>
      <c r="C46" s="493"/>
      <c r="D46" s="493"/>
      <c r="E46" s="493"/>
      <c r="F46" s="493"/>
      <c r="G46" s="493"/>
      <c r="H46" s="403"/>
      <c r="I46" s="493"/>
      <c r="J46" s="493"/>
      <c r="K46" s="493"/>
      <c r="L46" s="493"/>
      <c r="M46" s="360"/>
      <c r="N46" s="361"/>
      <c r="O46" s="362"/>
      <c r="P46" s="361"/>
      <c r="Q46" s="362"/>
      <c r="R46" s="488"/>
      <c r="S46" s="494"/>
      <c r="T46" s="499"/>
      <c r="U46" s="494"/>
      <c r="V46" s="488"/>
      <c r="W46" s="490"/>
      <c r="X46" s="563"/>
      <c r="Y46" s="582"/>
      <c r="Z46" s="563"/>
      <c r="AA46" s="566"/>
    </row>
    <row r="47" spans="1:27" ht="15.75" customHeight="1" x14ac:dyDescent="0.25">
      <c r="A47" s="505"/>
      <c r="B47" s="514" t="s">
        <v>46</v>
      </c>
      <c r="C47" s="525">
        <v>45747</v>
      </c>
      <c r="D47" s="390"/>
      <c r="E47" s="118"/>
      <c r="F47" s="390"/>
      <c r="G47" s="332"/>
      <c r="H47" s="466">
        <v>45838</v>
      </c>
      <c r="I47" s="324">
        <v>1</v>
      </c>
      <c r="J47" s="331">
        <v>39</v>
      </c>
      <c r="K47" s="324"/>
      <c r="L47" s="332"/>
      <c r="M47" s="218">
        <v>45930</v>
      </c>
      <c r="N47" s="366"/>
      <c r="O47" s="118"/>
      <c r="P47" s="366"/>
      <c r="Q47" s="119"/>
      <c r="R47" s="313">
        <v>46022</v>
      </c>
      <c r="S47" s="314">
        <v>1</v>
      </c>
      <c r="T47" s="315">
        <v>39</v>
      </c>
      <c r="U47" s="314"/>
      <c r="V47" s="316"/>
      <c r="W47" s="372">
        <f>E47+G47</f>
        <v>0</v>
      </c>
      <c r="X47" s="506">
        <f>J47+L47</f>
        <v>39</v>
      </c>
      <c r="Y47" s="575">
        <f>O47+Q47</f>
        <v>0</v>
      </c>
      <c r="Z47" s="506">
        <f>T47+V47</f>
        <v>39</v>
      </c>
      <c r="AA47" s="565">
        <f>SUM(W47:Z47)</f>
        <v>78</v>
      </c>
    </row>
    <row r="48" spans="1:27" ht="15.75" customHeight="1" x14ac:dyDescent="0.25">
      <c r="A48" s="505">
        <v>3272</v>
      </c>
      <c r="B48" s="378" t="s">
        <v>50</v>
      </c>
      <c r="C48" s="493"/>
      <c r="D48" s="403"/>
      <c r="E48" s="403"/>
      <c r="F48" s="403"/>
      <c r="G48" s="493"/>
      <c r="H48" s="403"/>
      <c r="I48" s="493"/>
      <c r="J48" s="493"/>
      <c r="K48" s="493"/>
      <c r="L48" s="493"/>
      <c r="M48" s="379"/>
      <c r="N48" s="380"/>
      <c r="O48" s="381"/>
      <c r="P48" s="380"/>
      <c r="Q48" s="381"/>
      <c r="R48" s="488"/>
      <c r="S48" s="488"/>
      <c r="T48" s="488"/>
      <c r="U48" s="488"/>
      <c r="V48" s="488"/>
      <c r="W48" s="388"/>
      <c r="X48" s="418"/>
      <c r="Y48" s="583"/>
      <c r="Z48" s="418"/>
      <c r="AA48" s="567"/>
    </row>
    <row r="49" spans="1:27" ht="15.75" customHeight="1" x14ac:dyDescent="0.25">
      <c r="A49" s="505"/>
      <c r="B49" s="513" t="s">
        <v>51</v>
      </c>
      <c r="C49" s="525">
        <v>45747</v>
      </c>
      <c r="D49" s="390"/>
      <c r="E49" s="331"/>
      <c r="F49" s="390"/>
      <c r="G49" s="485"/>
      <c r="H49" s="466">
        <v>45838</v>
      </c>
      <c r="I49" s="390"/>
      <c r="J49" s="402"/>
      <c r="K49" s="390"/>
      <c r="L49" s="486"/>
      <c r="M49" s="218">
        <v>45930</v>
      </c>
      <c r="N49" s="366"/>
      <c r="O49" s="408"/>
      <c r="P49" s="366"/>
      <c r="Q49" s="408"/>
      <c r="R49" s="313">
        <v>46022</v>
      </c>
      <c r="S49" s="314"/>
      <c r="T49" s="315"/>
      <c r="U49" s="314"/>
      <c r="V49" s="316"/>
      <c r="W49" s="372">
        <f>E49+G49</f>
        <v>0</v>
      </c>
      <c r="X49" s="506">
        <f>J49+L49</f>
        <v>0</v>
      </c>
      <c r="Y49" s="575">
        <f>O49+Q49</f>
        <v>0</v>
      </c>
      <c r="Z49" s="506">
        <f>T49+V49</f>
        <v>0</v>
      </c>
      <c r="AA49" s="565">
        <f>SUM(W49:Z49)</f>
        <v>0</v>
      </c>
    </row>
    <row r="50" spans="1:27" ht="18" customHeight="1" x14ac:dyDescent="0.25">
      <c r="A50" s="505" t="s">
        <v>100</v>
      </c>
      <c r="B50" s="378" t="s">
        <v>55</v>
      </c>
      <c r="C50" s="493"/>
      <c r="D50" s="403"/>
      <c r="E50" s="403"/>
      <c r="F50" s="403"/>
      <c r="G50" s="493"/>
      <c r="H50" s="403"/>
      <c r="I50" s="493"/>
      <c r="J50" s="493"/>
      <c r="K50" s="493"/>
      <c r="L50" s="493"/>
      <c r="M50" s="379"/>
      <c r="N50" s="380"/>
      <c r="O50" s="381"/>
      <c r="P50" s="380"/>
      <c r="Q50" s="381"/>
      <c r="R50" s="488"/>
      <c r="S50" s="421"/>
      <c r="T50" s="488"/>
      <c r="U50" s="488"/>
      <c r="V50" s="488"/>
      <c r="W50" s="388"/>
      <c r="X50" s="418"/>
      <c r="Y50" s="583"/>
      <c r="Z50" s="418"/>
      <c r="AA50" s="567"/>
    </row>
    <row r="51" spans="1:27" x14ac:dyDescent="0.25">
      <c r="A51" s="505"/>
      <c r="B51" s="513" t="s">
        <v>30</v>
      </c>
      <c r="C51" s="525">
        <v>45747</v>
      </c>
      <c r="D51" s="390"/>
      <c r="E51" s="118"/>
      <c r="F51" s="109"/>
      <c r="G51" s="141"/>
      <c r="H51" s="466">
        <v>45838</v>
      </c>
      <c r="I51" s="390"/>
      <c r="J51" s="118"/>
      <c r="K51" s="390"/>
      <c r="L51" s="119"/>
      <c r="M51" s="218">
        <v>45930</v>
      </c>
      <c r="N51" s="366"/>
      <c r="O51" s="408"/>
      <c r="P51" s="366"/>
      <c r="Q51" s="408"/>
      <c r="R51" s="313">
        <v>46022</v>
      </c>
      <c r="S51" s="386"/>
      <c r="T51" s="399"/>
      <c r="U51" s="387"/>
      <c r="V51" s="400"/>
      <c r="W51" s="372">
        <f>E51+G51</f>
        <v>0</v>
      </c>
      <c r="X51" s="506">
        <f>J51+L51</f>
        <v>0</v>
      </c>
      <c r="Y51" s="575">
        <f>O51+Q51</f>
        <v>0</v>
      </c>
      <c r="Z51" s="506">
        <f>T51+V51</f>
        <v>0</v>
      </c>
      <c r="AA51" s="565">
        <f>SUM(W51:Z51)</f>
        <v>0</v>
      </c>
    </row>
    <row r="52" spans="1:27" x14ac:dyDescent="0.25">
      <c r="A52" s="505" t="s">
        <v>80</v>
      </c>
      <c r="B52" s="411" t="s">
        <v>56</v>
      </c>
      <c r="C52" s="412"/>
      <c r="D52" s="413"/>
      <c r="E52" s="414"/>
      <c r="F52" s="413"/>
      <c r="G52" s="411"/>
      <c r="H52" s="412"/>
      <c r="I52" s="413"/>
      <c r="J52" s="415"/>
      <c r="K52" s="413"/>
      <c r="L52" s="415"/>
      <c r="M52" s="416"/>
      <c r="N52" s="417"/>
      <c r="O52" s="415"/>
      <c r="P52" s="417"/>
      <c r="Q52" s="420"/>
      <c r="R52" s="422"/>
      <c r="S52" s="423"/>
      <c r="T52" s="424"/>
      <c r="U52" s="423"/>
      <c r="V52" s="424"/>
      <c r="W52" s="418"/>
      <c r="X52" s="418"/>
      <c r="Y52" s="584"/>
      <c r="Z52" s="418"/>
      <c r="AA52" s="565"/>
    </row>
    <row r="53" spans="1:27" x14ac:dyDescent="0.25">
      <c r="A53" s="505"/>
      <c r="B53" s="513" t="s">
        <v>16</v>
      </c>
      <c r="C53" s="525">
        <v>45747</v>
      </c>
      <c r="D53" s="390">
        <v>1</v>
      </c>
      <c r="E53" s="464">
        <v>39</v>
      </c>
      <c r="F53" s="109"/>
      <c r="G53" s="332"/>
      <c r="H53" s="466">
        <v>45838</v>
      </c>
      <c r="I53" s="390"/>
      <c r="J53" s="118"/>
      <c r="K53" s="109"/>
      <c r="L53" s="430"/>
      <c r="M53" s="218">
        <v>45930</v>
      </c>
      <c r="N53" s="366"/>
      <c r="O53" s="118"/>
      <c r="P53" s="366"/>
      <c r="Q53" s="430"/>
      <c r="R53" s="313">
        <v>46022</v>
      </c>
      <c r="S53" s="409"/>
      <c r="T53" s="429"/>
      <c r="U53" s="410"/>
      <c r="V53" s="433"/>
      <c r="W53" s="372">
        <f>E53+G53</f>
        <v>39</v>
      </c>
      <c r="X53" s="506">
        <f>J53+L53</f>
        <v>0</v>
      </c>
      <c r="Y53" s="575">
        <f>O53+Q53</f>
        <v>0</v>
      </c>
      <c r="Z53" s="506">
        <f>T53+V53</f>
        <v>0</v>
      </c>
      <c r="AA53" s="565">
        <f>SUM(W53:Z53)</f>
        <v>39</v>
      </c>
    </row>
    <row r="54" spans="1:27" x14ac:dyDescent="0.25">
      <c r="A54" s="505" t="s">
        <v>81</v>
      </c>
      <c r="B54" s="411" t="s">
        <v>57</v>
      </c>
      <c r="C54" s="412"/>
      <c r="D54" s="413"/>
      <c r="E54" s="414"/>
      <c r="F54" s="413"/>
      <c r="G54" s="411"/>
      <c r="H54" s="412"/>
      <c r="I54" s="413"/>
      <c r="J54" s="415"/>
      <c r="K54" s="413"/>
      <c r="L54" s="415"/>
      <c r="M54" s="416"/>
      <c r="N54" s="417"/>
      <c r="O54" s="415"/>
      <c r="P54" s="417"/>
      <c r="Q54" s="415"/>
      <c r="R54" s="425"/>
      <c r="S54" s="426"/>
      <c r="T54" s="427"/>
      <c r="U54" s="428"/>
      <c r="V54" s="427"/>
      <c r="W54" s="418"/>
      <c r="X54" s="418"/>
      <c r="Y54" s="584"/>
      <c r="Z54" s="418"/>
      <c r="AA54" s="565"/>
    </row>
    <row r="55" spans="1:27" x14ac:dyDescent="0.25">
      <c r="A55" s="505"/>
      <c r="B55" s="513" t="s">
        <v>58</v>
      </c>
      <c r="C55" s="525">
        <v>45747</v>
      </c>
      <c r="D55" s="390"/>
      <c r="E55" s="464"/>
      <c r="F55" s="109"/>
      <c r="G55" s="503"/>
      <c r="H55" s="466">
        <v>45838</v>
      </c>
      <c r="I55" s="390"/>
      <c r="J55" s="118"/>
      <c r="K55" s="109"/>
      <c r="L55" s="119"/>
      <c r="M55" s="218">
        <v>45930</v>
      </c>
      <c r="N55" s="366"/>
      <c r="O55" s="118"/>
      <c r="P55" s="366"/>
      <c r="Q55" s="430"/>
      <c r="R55" s="313">
        <v>46022</v>
      </c>
      <c r="S55" s="409"/>
      <c r="T55" s="429"/>
      <c r="U55" s="410"/>
      <c r="V55" s="433"/>
      <c r="W55" s="372">
        <f>E55+G55</f>
        <v>0</v>
      </c>
      <c r="X55" s="506">
        <f>J55+L55</f>
        <v>0</v>
      </c>
      <c r="Y55" s="575">
        <f>O55+Q55</f>
        <v>0</v>
      </c>
      <c r="Z55" s="506">
        <f>T55+V55</f>
        <v>0</v>
      </c>
      <c r="AA55" s="565">
        <f>SUM(W55:Z55)</f>
        <v>0</v>
      </c>
    </row>
    <row r="56" spans="1:27" x14ac:dyDescent="0.25">
      <c r="A56" s="505" t="s">
        <v>82</v>
      </c>
      <c r="B56" s="353" t="s">
        <v>59</v>
      </c>
      <c r="C56" s="439"/>
      <c r="D56" s="440"/>
      <c r="E56" s="441"/>
      <c r="F56" s="440"/>
      <c r="G56" s="353"/>
      <c r="H56" s="439"/>
      <c r="I56" s="440"/>
      <c r="J56" s="442"/>
      <c r="K56" s="440"/>
      <c r="L56" s="442"/>
      <c r="M56" s="454"/>
      <c r="N56" s="455"/>
      <c r="O56" s="456"/>
      <c r="P56" s="455"/>
      <c r="Q56" s="442"/>
      <c r="R56" s="425"/>
      <c r="S56" s="426"/>
      <c r="T56" s="427"/>
      <c r="U56" s="428"/>
      <c r="V56" s="427"/>
      <c r="W56" s="418"/>
      <c r="X56" s="418"/>
      <c r="Y56" s="584"/>
      <c r="Z56" s="418"/>
      <c r="AA56" s="565"/>
    </row>
    <row r="57" spans="1:27" x14ac:dyDescent="0.25">
      <c r="A57" s="505"/>
      <c r="B57" s="510" t="s">
        <v>60</v>
      </c>
      <c r="C57" s="525">
        <v>45747</v>
      </c>
      <c r="D57" s="390"/>
      <c r="E57" s="118"/>
      <c r="F57" s="109"/>
      <c r="G57" s="164"/>
      <c r="H57" s="466">
        <v>45838</v>
      </c>
      <c r="I57" s="390"/>
      <c r="J57" s="118"/>
      <c r="K57" s="109"/>
      <c r="L57" s="119"/>
      <c r="M57" s="218">
        <v>45930</v>
      </c>
      <c r="N57" s="457"/>
      <c r="O57" s="118"/>
      <c r="P57" s="457"/>
      <c r="Q57" s="164"/>
      <c r="R57" s="313">
        <v>46022</v>
      </c>
      <c r="S57" s="409">
        <v>1</v>
      </c>
      <c r="T57" s="429">
        <v>29</v>
      </c>
      <c r="U57" s="410"/>
      <c r="V57" s="433"/>
      <c r="W57" s="372">
        <f>E57+G57</f>
        <v>0</v>
      </c>
      <c r="X57" s="506">
        <f>J57+L57</f>
        <v>0</v>
      </c>
      <c r="Y57" s="575">
        <f>O57+Q57</f>
        <v>0</v>
      </c>
      <c r="Z57" s="506">
        <f>T57+V57</f>
        <v>29</v>
      </c>
      <c r="AA57" s="565">
        <f>SUM(W57:Z57)</f>
        <v>29</v>
      </c>
    </row>
    <row r="58" spans="1:27" x14ac:dyDescent="0.25">
      <c r="A58" s="505" t="s">
        <v>83</v>
      </c>
      <c r="B58" s="443" t="s">
        <v>61</v>
      </c>
      <c r="C58" s="444"/>
      <c r="D58" s="445"/>
      <c r="E58" s="446"/>
      <c r="F58" s="445"/>
      <c r="G58" s="447"/>
      <c r="H58" s="444"/>
      <c r="I58" s="445"/>
      <c r="J58" s="448"/>
      <c r="K58" s="445"/>
      <c r="L58" s="448"/>
      <c r="M58" s="449"/>
      <c r="N58" s="450"/>
      <c r="O58" s="448"/>
      <c r="P58" s="450"/>
      <c r="Q58" s="448"/>
      <c r="R58" s="436"/>
      <c r="S58" s="437"/>
      <c r="T58" s="438"/>
      <c r="U58" s="437"/>
      <c r="V58" s="438"/>
      <c r="W58" s="388"/>
      <c r="X58" s="418"/>
      <c r="Y58" s="583"/>
      <c r="Z58" s="418"/>
      <c r="AA58" s="565"/>
    </row>
    <row r="59" spans="1:27" x14ac:dyDescent="0.25">
      <c r="A59" s="505"/>
      <c r="B59" s="510" t="s">
        <v>62</v>
      </c>
      <c r="C59" s="525">
        <v>45747</v>
      </c>
      <c r="D59" s="390"/>
      <c r="E59" s="118"/>
      <c r="F59" s="109"/>
      <c r="G59" s="164"/>
      <c r="H59" s="466">
        <v>45838</v>
      </c>
      <c r="I59" s="390"/>
      <c r="J59" s="118"/>
      <c r="K59" s="109"/>
      <c r="L59" s="119"/>
      <c r="M59" s="218">
        <v>45930</v>
      </c>
      <c r="N59" s="457">
        <v>1</v>
      </c>
      <c r="O59" s="118">
        <v>39</v>
      </c>
      <c r="P59" s="457"/>
      <c r="Q59" s="119"/>
      <c r="R59" s="313">
        <v>46022</v>
      </c>
      <c r="S59" s="461">
        <v>2</v>
      </c>
      <c r="T59" s="429">
        <v>58</v>
      </c>
      <c r="U59" s="334"/>
      <c r="V59" s="462"/>
      <c r="W59" s="372">
        <f>E59+G59</f>
        <v>0</v>
      </c>
      <c r="X59" s="506">
        <f>J59+L59</f>
        <v>0</v>
      </c>
      <c r="Y59" s="575">
        <f>O59+Q59</f>
        <v>39</v>
      </c>
      <c r="Z59" s="506">
        <f>T59+V59</f>
        <v>58</v>
      </c>
      <c r="AA59" s="565">
        <f>SUM(W59:Z59)</f>
        <v>97</v>
      </c>
    </row>
    <row r="60" spans="1:27" x14ac:dyDescent="0.25">
      <c r="A60" s="505"/>
      <c r="B60" s="353" t="s">
        <v>63</v>
      </c>
      <c r="C60" s="459"/>
      <c r="D60" s="460"/>
      <c r="E60" s="456"/>
      <c r="F60" s="460"/>
      <c r="G60" s="415"/>
      <c r="H60" s="459"/>
      <c r="I60" s="460"/>
      <c r="J60" s="456"/>
      <c r="K60" s="460"/>
      <c r="L60" s="456"/>
      <c r="M60" s="454"/>
      <c r="N60" s="455"/>
      <c r="O60" s="456"/>
      <c r="P60" s="455"/>
      <c r="Q60" s="456"/>
      <c r="R60" s="425"/>
      <c r="S60" s="426"/>
      <c r="T60" s="427"/>
      <c r="U60" s="428"/>
      <c r="V60" s="427"/>
      <c r="W60" s="388"/>
      <c r="X60" s="418"/>
      <c r="Y60" s="583"/>
      <c r="Z60" s="418"/>
      <c r="AA60" s="568"/>
    </row>
    <row r="61" spans="1:27" x14ac:dyDescent="0.25">
      <c r="A61" s="505"/>
      <c r="B61" s="510" t="s">
        <v>64</v>
      </c>
      <c r="C61" s="525">
        <v>45747</v>
      </c>
      <c r="D61" s="390"/>
      <c r="E61" s="118"/>
      <c r="F61" s="109"/>
      <c r="G61" s="430"/>
      <c r="H61" s="466">
        <v>45838</v>
      </c>
      <c r="I61" s="390"/>
      <c r="J61" s="118"/>
      <c r="K61" s="109"/>
      <c r="L61" s="430"/>
      <c r="M61" s="218">
        <v>45930</v>
      </c>
      <c r="N61" s="457"/>
      <c r="O61" s="118"/>
      <c r="P61" s="457"/>
      <c r="Q61" s="119"/>
      <c r="R61" s="313">
        <v>46022</v>
      </c>
      <c r="S61" s="461"/>
      <c r="T61" s="429"/>
      <c r="U61" s="334"/>
      <c r="V61" s="462"/>
      <c r="W61" s="372">
        <f>E61+G61</f>
        <v>0</v>
      </c>
      <c r="X61" s="506">
        <f>J61+L61</f>
        <v>0</v>
      </c>
      <c r="Y61" s="575">
        <f>O61+Q61</f>
        <v>0</v>
      </c>
      <c r="Z61" s="506">
        <f>T61+V61</f>
        <v>0</v>
      </c>
      <c r="AA61" s="565">
        <f>SUM(W61:Z61)</f>
        <v>0</v>
      </c>
    </row>
    <row r="62" spans="1:27" x14ac:dyDescent="0.25">
      <c r="A62" s="505" t="s">
        <v>84</v>
      </c>
      <c r="B62" s="353" t="s">
        <v>65</v>
      </c>
      <c r="C62" s="412"/>
      <c r="D62" s="413"/>
      <c r="E62" s="415"/>
      <c r="F62" s="413"/>
      <c r="G62" s="415"/>
      <c r="H62" s="459"/>
      <c r="I62" s="460"/>
      <c r="J62" s="456"/>
      <c r="K62" s="460"/>
      <c r="L62" s="456"/>
      <c r="M62" s="454"/>
      <c r="N62" s="455"/>
      <c r="O62" s="456"/>
      <c r="P62" s="455"/>
      <c r="Q62" s="456"/>
      <c r="R62" s="425"/>
      <c r="S62" s="426"/>
      <c r="T62" s="427"/>
      <c r="U62" s="428"/>
      <c r="V62" s="427"/>
      <c r="W62" s="388"/>
      <c r="X62" s="418"/>
      <c r="Y62" s="583"/>
      <c r="Z62" s="418"/>
      <c r="AA62" s="565"/>
    </row>
    <row r="63" spans="1:27" x14ac:dyDescent="0.25">
      <c r="A63" s="505"/>
      <c r="B63" s="510" t="s">
        <v>66</v>
      </c>
      <c r="C63" s="525">
        <v>45747</v>
      </c>
      <c r="D63" s="390"/>
      <c r="E63" s="118"/>
      <c r="F63" s="109"/>
      <c r="G63" s="430"/>
      <c r="H63" s="466">
        <v>45838</v>
      </c>
      <c r="I63" s="390"/>
      <c r="J63" s="118"/>
      <c r="K63" s="109"/>
      <c r="L63" s="430"/>
      <c r="M63" s="218">
        <v>45930</v>
      </c>
      <c r="N63" s="457"/>
      <c r="O63" s="118"/>
      <c r="P63" s="457"/>
      <c r="Q63" s="119"/>
      <c r="R63" s="313">
        <v>46022</v>
      </c>
      <c r="S63" s="461"/>
      <c r="T63" s="429"/>
      <c r="U63" s="334"/>
      <c r="V63" s="462"/>
      <c r="W63" s="372">
        <f>E63+G63</f>
        <v>0</v>
      </c>
      <c r="X63" s="506">
        <f>J63+L63</f>
        <v>0</v>
      </c>
      <c r="Y63" s="575">
        <f>O63+Q63</f>
        <v>0</v>
      </c>
      <c r="Z63" s="506">
        <f>T63+V63</f>
        <v>0</v>
      </c>
      <c r="AA63" s="565">
        <f>SUM(W63:Z63)</f>
        <v>0</v>
      </c>
    </row>
    <row r="64" spans="1:27" x14ac:dyDescent="0.25">
      <c r="A64" s="505" t="s">
        <v>85</v>
      </c>
      <c r="B64" s="353" t="s">
        <v>67</v>
      </c>
      <c r="C64" s="412"/>
      <c r="D64" s="413"/>
      <c r="E64" s="415"/>
      <c r="F64" s="413"/>
      <c r="G64" s="415"/>
      <c r="H64" s="459"/>
      <c r="I64" s="460"/>
      <c r="J64" s="456"/>
      <c r="K64" s="460"/>
      <c r="L64" s="456"/>
      <c r="M64" s="454"/>
      <c r="N64" s="455"/>
      <c r="O64" s="456"/>
      <c r="P64" s="455"/>
      <c r="Q64" s="456"/>
      <c r="R64" s="425"/>
      <c r="S64" s="426"/>
      <c r="T64" s="427"/>
      <c r="U64" s="428"/>
      <c r="V64" s="427"/>
      <c r="W64" s="388"/>
      <c r="X64" s="418"/>
      <c r="Y64" s="583"/>
      <c r="Z64" s="418"/>
      <c r="AA64" s="565"/>
    </row>
    <row r="65" spans="1:27" x14ac:dyDescent="0.25">
      <c r="A65" s="505"/>
      <c r="B65" s="510" t="s">
        <v>9</v>
      </c>
      <c r="C65" s="525">
        <v>45747</v>
      </c>
      <c r="D65" s="390">
        <v>1</v>
      </c>
      <c r="E65" s="118">
        <v>39</v>
      </c>
      <c r="F65" s="109"/>
      <c r="G65" s="430"/>
      <c r="H65" s="466">
        <v>45838</v>
      </c>
      <c r="I65" s="390">
        <v>1</v>
      </c>
      <c r="J65" s="118">
        <v>39</v>
      </c>
      <c r="K65" s="109"/>
      <c r="L65" s="430"/>
      <c r="M65" s="218">
        <v>45930</v>
      </c>
      <c r="N65" s="457">
        <v>2</v>
      </c>
      <c r="O65" s="118">
        <v>78</v>
      </c>
      <c r="P65" s="457"/>
      <c r="Q65" s="119"/>
      <c r="R65" s="313">
        <v>46022</v>
      </c>
      <c r="S65" s="461"/>
      <c r="T65" s="429"/>
      <c r="U65" s="334"/>
      <c r="V65" s="462"/>
      <c r="W65" s="372">
        <f>E65+G65</f>
        <v>39</v>
      </c>
      <c r="X65" s="506">
        <f>J65+L65</f>
        <v>39</v>
      </c>
      <c r="Y65" s="575">
        <f>O65+Q65</f>
        <v>78</v>
      </c>
      <c r="Z65" s="506">
        <f>T65+V65</f>
        <v>0</v>
      </c>
      <c r="AA65" s="565">
        <f>SUM(W65:Z65)</f>
        <v>156</v>
      </c>
    </row>
    <row r="66" spans="1:27" x14ac:dyDescent="0.25">
      <c r="A66" s="505" t="s">
        <v>86</v>
      </c>
      <c r="B66" s="353" t="s">
        <v>68</v>
      </c>
      <c r="C66" s="412"/>
      <c r="D66" s="413"/>
      <c r="E66" s="415"/>
      <c r="F66" s="413"/>
      <c r="G66" s="415"/>
      <c r="H66" s="459"/>
      <c r="I66" s="460"/>
      <c r="J66" s="456"/>
      <c r="K66" s="460"/>
      <c r="L66" s="456"/>
      <c r="M66" s="454"/>
      <c r="N66" s="455"/>
      <c r="O66" s="456"/>
      <c r="P66" s="455"/>
      <c r="Q66" s="456"/>
      <c r="R66" s="425"/>
      <c r="S66" s="426"/>
      <c r="T66" s="427"/>
      <c r="U66" s="428"/>
      <c r="V66" s="427"/>
      <c r="W66" s="388"/>
      <c r="X66" s="418"/>
      <c r="Y66" s="583"/>
      <c r="Z66" s="418"/>
      <c r="AA66" s="565"/>
    </row>
    <row r="67" spans="1:27" x14ac:dyDescent="0.25">
      <c r="A67" s="505"/>
      <c r="B67" s="510" t="s">
        <v>69</v>
      </c>
      <c r="C67" s="525">
        <v>45747</v>
      </c>
      <c r="D67" s="390"/>
      <c r="E67" s="118"/>
      <c r="F67" s="109"/>
      <c r="G67" s="430"/>
      <c r="H67" s="466">
        <v>45838</v>
      </c>
      <c r="I67" s="390"/>
      <c r="J67" s="118"/>
      <c r="K67" s="109"/>
      <c r="L67" s="430"/>
      <c r="M67" s="218">
        <v>45930</v>
      </c>
      <c r="N67" s="457"/>
      <c r="O67" s="118"/>
      <c r="P67" s="457"/>
      <c r="Q67" s="119"/>
      <c r="R67" s="313">
        <v>46022</v>
      </c>
      <c r="S67" s="461"/>
      <c r="T67" s="429"/>
      <c r="U67" s="334"/>
      <c r="V67" s="462"/>
      <c r="W67" s="372">
        <f>E67+G67</f>
        <v>0</v>
      </c>
      <c r="X67" s="506">
        <f>J67+L67</f>
        <v>0</v>
      </c>
      <c r="Y67" s="575">
        <f>O67+Q67</f>
        <v>0</v>
      </c>
      <c r="Z67" s="506">
        <f>T67+V67</f>
        <v>0</v>
      </c>
      <c r="AA67" s="565">
        <f>SUM(W67:Z67)</f>
        <v>0</v>
      </c>
    </row>
    <row r="68" spans="1:27" x14ac:dyDescent="0.25">
      <c r="A68" s="505" t="s">
        <v>87</v>
      </c>
      <c r="B68" s="353" t="s">
        <v>70</v>
      </c>
      <c r="C68" s="412"/>
      <c r="D68" s="413"/>
      <c r="E68" s="415"/>
      <c r="F68" s="413"/>
      <c r="G68" s="415"/>
      <c r="H68" s="459"/>
      <c r="I68" s="460"/>
      <c r="J68" s="456"/>
      <c r="K68" s="460"/>
      <c r="L68" s="456"/>
      <c r="M68" s="454"/>
      <c r="N68" s="455"/>
      <c r="O68" s="456"/>
      <c r="P68" s="455"/>
      <c r="Q68" s="456"/>
      <c r="R68" s="425"/>
      <c r="S68" s="426"/>
      <c r="T68" s="427"/>
      <c r="U68" s="428"/>
      <c r="V68" s="427"/>
      <c r="W68" s="418"/>
      <c r="X68" s="418"/>
      <c r="Y68" s="584"/>
      <c r="Z68" s="418"/>
      <c r="AA68" s="569"/>
    </row>
    <row r="69" spans="1:27" x14ac:dyDescent="0.25">
      <c r="A69" s="505"/>
      <c r="B69" s="512" t="s">
        <v>71</v>
      </c>
      <c r="C69" s="525">
        <v>45747</v>
      </c>
      <c r="D69" s="390"/>
      <c r="E69" s="118"/>
      <c r="F69" s="109"/>
      <c r="G69" s="119"/>
      <c r="H69" s="466">
        <v>45838</v>
      </c>
      <c r="I69" s="390"/>
      <c r="J69" s="118"/>
      <c r="K69" s="109"/>
      <c r="L69" s="119"/>
      <c r="M69" s="218">
        <v>45930</v>
      </c>
      <c r="N69" s="457"/>
      <c r="O69" s="118"/>
      <c r="P69" s="457"/>
      <c r="Q69" s="119"/>
      <c r="R69" s="313">
        <v>46022</v>
      </c>
      <c r="S69" s="461">
        <v>2</v>
      </c>
      <c r="T69" s="429">
        <v>58</v>
      </c>
      <c r="U69" s="334"/>
      <c r="V69" s="429"/>
      <c r="W69" s="506">
        <f>E69+G69</f>
        <v>0</v>
      </c>
      <c r="X69" s="506">
        <f>J69+L69</f>
        <v>0</v>
      </c>
      <c r="Y69" s="585">
        <f>O69+Q69</f>
        <v>0</v>
      </c>
      <c r="Z69" s="506">
        <f>T69+V69</f>
        <v>58</v>
      </c>
      <c r="AA69" s="545">
        <f>SUM(W69:Z69)</f>
        <v>58</v>
      </c>
    </row>
    <row r="70" spans="1:27" x14ac:dyDescent="0.25">
      <c r="A70" s="505" t="s">
        <v>88</v>
      </c>
      <c r="B70" s="353" t="s">
        <v>72</v>
      </c>
      <c r="C70" s="412"/>
      <c r="D70" s="413"/>
      <c r="E70" s="415"/>
      <c r="F70" s="413"/>
      <c r="G70" s="415"/>
      <c r="H70" s="459"/>
      <c r="I70" s="460"/>
      <c r="J70" s="456"/>
      <c r="K70" s="460"/>
      <c r="L70" s="456"/>
      <c r="M70" s="454"/>
      <c r="N70" s="455"/>
      <c r="O70" s="456"/>
      <c r="P70" s="455"/>
      <c r="Q70" s="456"/>
      <c r="R70" s="425"/>
      <c r="S70" s="426"/>
      <c r="T70" s="427"/>
      <c r="U70" s="428"/>
      <c r="V70" s="427"/>
      <c r="W70" s="418"/>
      <c r="X70" s="418"/>
      <c r="Y70" s="584"/>
      <c r="Z70" s="418"/>
      <c r="AA70" s="545"/>
    </row>
    <row r="71" spans="1:27" x14ac:dyDescent="0.25">
      <c r="A71" s="505"/>
      <c r="B71" s="512" t="s">
        <v>73</v>
      </c>
      <c r="C71" s="525">
        <v>45747</v>
      </c>
      <c r="D71" s="390"/>
      <c r="E71" s="118"/>
      <c r="F71" s="109"/>
      <c r="G71" s="119"/>
      <c r="H71" s="466">
        <v>45838</v>
      </c>
      <c r="I71" s="390"/>
      <c r="J71" s="118"/>
      <c r="K71" s="109"/>
      <c r="L71" s="119"/>
      <c r="M71" s="218">
        <v>45930</v>
      </c>
      <c r="N71" s="457"/>
      <c r="O71" s="118"/>
      <c r="P71" s="457"/>
      <c r="Q71" s="119"/>
      <c r="R71" s="313">
        <v>46022</v>
      </c>
      <c r="S71" s="461">
        <v>1</v>
      </c>
      <c r="T71" s="429">
        <v>299</v>
      </c>
      <c r="U71" s="334"/>
      <c r="V71" s="429"/>
      <c r="W71" s="506">
        <f>E71+G71</f>
        <v>0</v>
      </c>
      <c r="X71" s="506">
        <f>J71+L71</f>
        <v>0</v>
      </c>
      <c r="Y71" s="585">
        <f>O71+Q71</f>
        <v>0</v>
      </c>
      <c r="Z71" s="506">
        <f>T71+V71</f>
        <v>299</v>
      </c>
      <c r="AA71" s="545">
        <f>SUM(W71:Z71)</f>
        <v>299</v>
      </c>
    </row>
    <row r="72" spans="1:27" x14ac:dyDescent="0.25">
      <c r="A72" s="505" t="s">
        <v>89</v>
      </c>
      <c r="B72" s="353" t="s">
        <v>90</v>
      </c>
      <c r="C72" s="412"/>
      <c r="D72" s="413"/>
      <c r="E72" s="415"/>
      <c r="F72" s="413"/>
      <c r="G72" s="415"/>
      <c r="H72" s="459"/>
      <c r="I72" s="460"/>
      <c r="J72" s="456"/>
      <c r="K72" s="460"/>
      <c r="L72" s="456"/>
      <c r="M72" s="454"/>
      <c r="N72" s="455"/>
      <c r="O72" s="456"/>
      <c r="P72" s="455"/>
      <c r="Q72" s="456"/>
      <c r="R72" s="425"/>
      <c r="S72" s="426"/>
      <c r="T72" s="427"/>
      <c r="U72" s="428"/>
      <c r="V72" s="427"/>
      <c r="W72" s="418"/>
      <c r="X72" s="418"/>
      <c r="Y72" s="584"/>
      <c r="Z72" s="418"/>
      <c r="AA72" s="545"/>
    </row>
    <row r="73" spans="1:27" x14ac:dyDescent="0.25">
      <c r="A73" s="505"/>
      <c r="B73" s="515" t="s">
        <v>62</v>
      </c>
      <c r="C73" s="525">
        <v>45747</v>
      </c>
      <c r="D73" s="390"/>
      <c r="E73" s="118"/>
      <c r="F73" s="109"/>
      <c r="G73" s="119"/>
      <c r="H73" s="466">
        <v>45838</v>
      </c>
      <c r="I73" s="390"/>
      <c r="J73" s="118"/>
      <c r="K73" s="109"/>
      <c r="L73" s="119"/>
      <c r="M73" s="218">
        <v>45930</v>
      </c>
      <c r="N73" s="457"/>
      <c r="O73" s="118"/>
      <c r="P73" s="457"/>
      <c r="Q73" s="119"/>
      <c r="R73" s="313">
        <v>46022</v>
      </c>
      <c r="S73" s="461"/>
      <c r="T73" s="429"/>
      <c r="U73" s="334"/>
      <c r="V73" s="429"/>
      <c r="W73" s="524">
        <f>E73+G73</f>
        <v>0</v>
      </c>
      <c r="X73" s="524">
        <f>J73+L73</f>
        <v>0</v>
      </c>
      <c r="Y73" s="586">
        <f>O73+Q73</f>
        <v>0</v>
      </c>
      <c r="Z73" s="524">
        <f>T73+V73</f>
        <v>0</v>
      </c>
      <c r="AA73" s="545">
        <f>SUM(W73:Z73)</f>
        <v>0</v>
      </c>
    </row>
    <row r="74" spans="1:27" x14ac:dyDescent="0.25">
      <c r="A74" s="505" t="s">
        <v>91</v>
      </c>
      <c r="B74" s="353" t="s">
        <v>92</v>
      </c>
      <c r="C74" s="412"/>
      <c r="D74" s="413"/>
      <c r="E74" s="415"/>
      <c r="F74" s="413"/>
      <c r="G74" s="415"/>
      <c r="H74" s="459"/>
      <c r="I74" s="460"/>
      <c r="J74" s="456"/>
      <c r="K74" s="460"/>
      <c r="L74" s="456"/>
      <c r="M74" s="454"/>
      <c r="N74" s="455"/>
      <c r="O74" s="456"/>
      <c r="P74" s="455"/>
      <c r="Q74" s="456"/>
      <c r="R74" s="425"/>
      <c r="S74" s="426"/>
      <c r="T74" s="427"/>
      <c r="U74" s="428"/>
      <c r="V74" s="427"/>
      <c r="W74" s="523"/>
      <c r="X74" s="523"/>
      <c r="Y74" s="587"/>
      <c r="Z74" s="523"/>
      <c r="AA74" s="545"/>
    </row>
    <row r="75" spans="1:27" x14ac:dyDescent="0.25">
      <c r="A75" s="505"/>
      <c r="B75" s="515" t="s">
        <v>93</v>
      </c>
      <c r="C75" s="525">
        <v>45747</v>
      </c>
      <c r="D75" s="390"/>
      <c r="E75" s="118"/>
      <c r="F75" s="109"/>
      <c r="G75" s="119"/>
      <c r="H75" s="466">
        <v>45838</v>
      </c>
      <c r="I75" s="390"/>
      <c r="J75" s="118"/>
      <c r="K75" s="109"/>
      <c r="L75" s="119"/>
      <c r="M75" s="218">
        <v>45930</v>
      </c>
      <c r="N75" s="457"/>
      <c r="O75" s="118"/>
      <c r="P75" s="457"/>
      <c r="Q75" s="119"/>
      <c r="R75" s="313">
        <v>46022</v>
      </c>
      <c r="S75" s="461"/>
      <c r="T75" s="429"/>
      <c r="U75" s="334"/>
      <c r="V75" s="429"/>
      <c r="W75" s="524">
        <f>E75+G75</f>
        <v>0</v>
      </c>
      <c r="X75" s="524">
        <f>J75+L75</f>
        <v>0</v>
      </c>
      <c r="Y75" s="585">
        <f>O75+Q75</f>
        <v>0</v>
      </c>
      <c r="Z75" s="506">
        <f>T75+V75</f>
        <v>0</v>
      </c>
      <c r="AA75" s="545">
        <f>SUM(W75:Z75)</f>
        <v>0</v>
      </c>
    </row>
    <row r="76" spans="1:27" x14ac:dyDescent="0.25">
      <c r="A76" s="505" t="s">
        <v>94</v>
      </c>
      <c r="B76" s="353" t="s">
        <v>95</v>
      </c>
      <c r="C76" s="412"/>
      <c r="D76" s="413"/>
      <c r="E76" s="415"/>
      <c r="F76" s="413"/>
      <c r="G76" s="415"/>
      <c r="H76" s="459"/>
      <c r="I76" s="460"/>
      <c r="J76" s="456"/>
      <c r="K76" s="460"/>
      <c r="L76" s="456"/>
      <c r="M76" s="454"/>
      <c r="N76" s="455"/>
      <c r="O76" s="456"/>
      <c r="P76" s="455"/>
      <c r="Q76" s="456"/>
      <c r="R76" s="425"/>
      <c r="S76" s="426"/>
      <c r="T76" s="427"/>
      <c r="U76" s="428"/>
      <c r="V76" s="427"/>
      <c r="W76" s="534"/>
      <c r="X76" s="536"/>
      <c r="Y76" s="588"/>
      <c r="Z76" s="531"/>
      <c r="AA76" s="545"/>
    </row>
    <row r="77" spans="1:27" x14ac:dyDescent="0.25">
      <c r="A77" s="505"/>
      <c r="B77" s="515" t="s">
        <v>9</v>
      </c>
      <c r="C77" s="525">
        <v>45747</v>
      </c>
      <c r="D77" s="390"/>
      <c r="E77" s="118"/>
      <c r="F77" s="109"/>
      <c r="G77" s="119"/>
      <c r="H77" s="466">
        <v>45838</v>
      </c>
      <c r="I77" s="390"/>
      <c r="J77" s="118"/>
      <c r="K77" s="109"/>
      <c r="L77" s="119"/>
      <c r="M77" s="218">
        <v>45930</v>
      </c>
      <c r="N77" s="457">
        <v>1</v>
      </c>
      <c r="O77" s="118">
        <v>299</v>
      </c>
      <c r="P77" s="457"/>
      <c r="Q77" s="119"/>
      <c r="R77" s="313">
        <v>46022</v>
      </c>
      <c r="S77" s="461"/>
      <c r="T77" s="429"/>
      <c r="U77" s="334"/>
      <c r="V77" s="433"/>
      <c r="W77" s="535">
        <f>E77+G77</f>
        <v>0</v>
      </c>
      <c r="X77" s="531">
        <f>J77+L77</f>
        <v>0</v>
      </c>
      <c r="Y77" s="588">
        <f>O77+Q77</f>
        <v>299</v>
      </c>
      <c r="Z77" s="531">
        <f>T77+V77</f>
        <v>0</v>
      </c>
      <c r="AA77" s="545">
        <f>SUM(W77:Z77)</f>
        <v>299</v>
      </c>
    </row>
    <row r="78" spans="1:27" x14ac:dyDescent="0.25">
      <c r="A78" s="505" t="s">
        <v>101</v>
      </c>
      <c r="B78" s="353" t="s">
        <v>102</v>
      </c>
      <c r="C78" s="412"/>
      <c r="D78" s="413"/>
      <c r="E78" s="415"/>
      <c r="F78" s="413"/>
      <c r="G78" s="415"/>
      <c r="H78" s="459"/>
      <c r="I78" s="460"/>
      <c r="J78" s="456"/>
      <c r="K78" s="460"/>
      <c r="L78" s="456"/>
      <c r="M78" s="454"/>
      <c r="N78" s="455"/>
      <c r="O78" s="456"/>
      <c r="P78" s="455"/>
      <c r="Q78" s="456"/>
      <c r="R78" s="425"/>
      <c r="S78" s="426"/>
      <c r="T78" s="427"/>
      <c r="U78" s="428"/>
      <c r="V78" s="427"/>
      <c r="W78" s="536"/>
      <c r="X78" s="536"/>
      <c r="Y78" s="588"/>
      <c r="Z78" s="531"/>
      <c r="AA78" s="545"/>
    </row>
    <row r="79" spans="1:27" x14ac:dyDescent="0.25">
      <c r="A79" s="505"/>
      <c r="B79" s="515" t="s">
        <v>103</v>
      </c>
      <c r="C79" s="525">
        <v>45747</v>
      </c>
      <c r="D79" s="390">
        <v>1</v>
      </c>
      <c r="E79" s="118">
        <v>39</v>
      </c>
      <c r="F79" s="109"/>
      <c r="G79" s="119"/>
      <c r="H79" s="466">
        <v>45838</v>
      </c>
      <c r="I79" s="390">
        <v>1</v>
      </c>
      <c r="J79" s="118">
        <v>39</v>
      </c>
      <c r="K79" s="109"/>
      <c r="L79" s="119"/>
      <c r="M79" s="218">
        <v>45930</v>
      </c>
      <c r="N79" s="457"/>
      <c r="O79" s="118"/>
      <c r="P79" s="457"/>
      <c r="Q79" s="119"/>
      <c r="R79" s="313">
        <v>46022</v>
      </c>
      <c r="S79" s="461"/>
      <c r="T79" s="429"/>
      <c r="U79" s="334"/>
      <c r="V79" s="433"/>
      <c r="W79" s="531">
        <f>E79+G79</f>
        <v>39</v>
      </c>
      <c r="X79" s="531">
        <f>J79+L79</f>
        <v>39</v>
      </c>
      <c r="Y79" s="588">
        <f>O79+Q79</f>
        <v>0</v>
      </c>
      <c r="Z79" s="531">
        <f>T79+V79</f>
        <v>0</v>
      </c>
      <c r="AA79" s="570">
        <f>SUM(W79:Z79)</f>
        <v>78</v>
      </c>
    </row>
    <row r="80" spans="1:27" x14ac:dyDescent="0.25">
      <c r="A80" s="505">
        <v>3274</v>
      </c>
      <c r="B80" s="353" t="s">
        <v>104</v>
      </c>
      <c r="C80" s="412"/>
      <c r="D80" s="413"/>
      <c r="E80" s="415"/>
      <c r="F80" s="413"/>
      <c r="G80" s="415"/>
      <c r="H80" s="459"/>
      <c r="I80" s="460"/>
      <c r="J80" s="456"/>
      <c r="K80" s="460"/>
      <c r="L80" s="456"/>
      <c r="M80" s="454"/>
      <c r="N80" s="455"/>
      <c r="O80" s="456"/>
      <c r="P80" s="455"/>
      <c r="Q80" s="456"/>
      <c r="R80" s="425"/>
      <c r="S80" s="426"/>
      <c r="T80" s="427"/>
      <c r="U80" s="428"/>
      <c r="V80" s="427"/>
      <c r="W80" s="536"/>
      <c r="X80" s="536"/>
      <c r="Y80" s="588"/>
      <c r="Z80" s="531"/>
      <c r="AA80" s="545"/>
    </row>
    <row r="81" spans="1:27" x14ac:dyDescent="0.25">
      <c r="A81" s="505"/>
      <c r="B81" s="515" t="s">
        <v>105</v>
      </c>
      <c r="C81" s="525">
        <v>45747</v>
      </c>
      <c r="D81" s="390"/>
      <c r="E81" s="118"/>
      <c r="F81" s="109"/>
      <c r="G81" s="119"/>
      <c r="H81" s="466">
        <v>45838</v>
      </c>
      <c r="I81" s="390"/>
      <c r="J81" s="118"/>
      <c r="K81" s="109"/>
      <c r="L81" s="119"/>
      <c r="M81" s="218">
        <v>45930</v>
      </c>
      <c r="N81" s="457">
        <v>1</v>
      </c>
      <c r="O81" s="118">
        <v>39</v>
      </c>
      <c r="P81" s="457"/>
      <c r="Q81" s="119"/>
      <c r="R81" s="313">
        <v>46022</v>
      </c>
      <c r="S81" s="461"/>
      <c r="T81" s="429"/>
      <c r="U81" s="334"/>
      <c r="V81" s="433"/>
      <c r="W81" s="531">
        <f>E81+G81</f>
        <v>0</v>
      </c>
      <c r="X81" s="531">
        <f>J81+L81</f>
        <v>0</v>
      </c>
      <c r="Y81" s="586">
        <f>O81+Q81</f>
        <v>39</v>
      </c>
      <c r="Z81" s="535">
        <f>T81+V81</f>
        <v>0</v>
      </c>
      <c r="AA81" s="570">
        <f>SUM(W81:Z81)</f>
        <v>39</v>
      </c>
    </row>
    <row r="82" spans="1:27" x14ac:dyDescent="0.25">
      <c r="A82" s="505" t="s">
        <v>106</v>
      </c>
      <c r="B82" s="353" t="s">
        <v>107</v>
      </c>
      <c r="C82" s="412"/>
      <c r="D82" s="413"/>
      <c r="E82" s="415"/>
      <c r="F82" s="413"/>
      <c r="G82" s="415"/>
      <c r="H82" s="459"/>
      <c r="I82" s="460"/>
      <c r="J82" s="456"/>
      <c r="K82" s="460"/>
      <c r="L82" s="456"/>
      <c r="M82" s="454"/>
      <c r="N82" s="455"/>
      <c r="O82" s="456"/>
      <c r="P82" s="455"/>
      <c r="Q82" s="456"/>
      <c r="R82" s="425"/>
      <c r="S82" s="426"/>
      <c r="T82" s="427"/>
      <c r="U82" s="428"/>
      <c r="V82" s="427"/>
      <c r="W82" s="523"/>
      <c r="X82" s="523"/>
      <c r="Y82" s="587"/>
      <c r="Z82" s="523"/>
      <c r="AA82" s="545"/>
    </row>
    <row r="83" spans="1:27" x14ac:dyDescent="0.25">
      <c r="A83" s="505"/>
      <c r="B83" s="515" t="s">
        <v>108</v>
      </c>
      <c r="C83" s="525">
        <v>45747</v>
      </c>
      <c r="D83" s="390"/>
      <c r="E83" s="118"/>
      <c r="F83" s="109"/>
      <c r="G83" s="119"/>
      <c r="H83" s="466">
        <v>45838</v>
      </c>
      <c r="I83" s="390"/>
      <c r="J83" s="118"/>
      <c r="K83" s="109"/>
      <c r="L83" s="119"/>
      <c r="M83" s="218">
        <v>45930</v>
      </c>
      <c r="N83" s="457"/>
      <c r="O83" s="118"/>
      <c r="P83" s="457"/>
      <c r="Q83" s="119"/>
      <c r="R83" s="313">
        <v>46022</v>
      </c>
      <c r="S83" s="461">
        <v>1</v>
      </c>
      <c r="T83" s="429">
        <v>29</v>
      </c>
      <c r="U83" s="334"/>
      <c r="V83" s="429"/>
      <c r="W83" s="524">
        <f>E83+G83</f>
        <v>0</v>
      </c>
      <c r="X83" s="524">
        <f>J83+L83</f>
        <v>0</v>
      </c>
      <c r="Y83" s="586">
        <f>O83+Q83</f>
        <v>0</v>
      </c>
      <c r="Z83" s="524">
        <f>T83+V83</f>
        <v>29</v>
      </c>
      <c r="AA83" s="571">
        <f>SUM(W83:Z83)</f>
        <v>29</v>
      </c>
    </row>
    <row r="84" spans="1:27" x14ac:dyDescent="0.25">
      <c r="A84" s="505" t="s">
        <v>110</v>
      </c>
      <c r="B84" s="353" t="s">
        <v>111</v>
      </c>
      <c r="C84" s="412"/>
      <c r="D84" s="413"/>
      <c r="E84" s="415"/>
      <c r="F84" s="413"/>
      <c r="G84" s="415"/>
      <c r="H84" s="459"/>
      <c r="I84" s="460"/>
      <c r="J84" s="456"/>
      <c r="K84" s="460"/>
      <c r="L84" s="456"/>
      <c r="M84" s="454"/>
      <c r="N84" s="455"/>
      <c r="O84" s="456"/>
      <c r="P84" s="455"/>
      <c r="Q84" s="456"/>
      <c r="R84" s="425"/>
      <c r="S84" s="426"/>
      <c r="T84" s="427"/>
      <c r="U84" s="428"/>
      <c r="V84" s="427"/>
      <c r="W84" s="523"/>
      <c r="X84" s="523"/>
      <c r="Y84" s="587"/>
      <c r="Z84" s="523"/>
      <c r="AA84" s="569"/>
    </row>
    <row r="85" spans="1:27" x14ac:dyDescent="0.25">
      <c r="A85" s="505"/>
      <c r="B85" s="515" t="s">
        <v>71</v>
      </c>
      <c r="C85" s="525">
        <v>45747</v>
      </c>
      <c r="D85" s="390"/>
      <c r="E85" s="118"/>
      <c r="F85" s="109"/>
      <c r="G85" s="119"/>
      <c r="H85" s="466">
        <v>45838</v>
      </c>
      <c r="I85" s="390"/>
      <c r="J85" s="118"/>
      <c r="K85" s="109"/>
      <c r="L85" s="119"/>
      <c r="M85" s="218">
        <v>45930</v>
      </c>
      <c r="N85" s="457"/>
      <c r="O85" s="118"/>
      <c r="P85" s="457"/>
      <c r="Q85" s="119"/>
      <c r="R85" s="313">
        <v>46022</v>
      </c>
      <c r="S85" s="461"/>
      <c r="T85" s="429"/>
      <c r="U85" s="334"/>
      <c r="V85" s="429"/>
      <c r="W85" s="524">
        <f>E85+G85</f>
        <v>0</v>
      </c>
      <c r="X85" s="524">
        <f>J85+L85</f>
        <v>0</v>
      </c>
      <c r="Y85" s="586">
        <f>O85+Q85</f>
        <v>0</v>
      </c>
      <c r="Z85" s="524">
        <f>T85+V85</f>
        <v>0</v>
      </c>
      <c r="AA85" s="571">
        <f>SUM(W85:Z85)</f>
        <v>0</v>
      </c>
    </row>
    <row r="86" spans="1:27" x14ac:dyDescent="0.25">
      <c r="A86" s="505" t="s">
        <v>112</v>
      </c>
      <c r="B86" s="353" t="s">
        <v>113</v>
      </c>
      <c r="C86" s="412"/>
      <c r="D86" s="413"/>
      <c r="E86" s="415"/>
      <c r="F86" s="413"/>
      <c r="G86" s="415"/>
      <c r="H86" s="459"/>
      <c r="I86" s="460"/>
      <c r="J86" s="456"/>
      <c r="K86" s="460"/>
      <c r="L86" s="456"/>
      <c r="M86" s="454"/>
      <c r="N86" s="455"/>
      <c r="O86" s="456"/>
      <c r="P86" s="455"/>
      <c r="Q86" s="456"/>
      <c r="R86" s="425"/>
      <c r="S86" s="426"/>
      <c r="T86" s="427"/>
      <c r="U86" s="428"/>
      <c r="V86" s="427"/>
      <c r="W86" s="523"/>
      <c r="X86" s="523"/>
      <c r="Y86" s="587"/>
      <c r="Z86" s="523"/>
      <c r="AA86" s="569"/>
    </row>
    <row r="87" spans="1:27" x14ac:dyDescent="0.25">
      <c r="A87" s="505"/>
      <c r="B87" s="515" t="s">
        <v>114</v>
      </c>
      <c r="C87" s="525">
        <v>45747</v>
      </c>
      <c r="D87" s="390"/>
      <c r="E87" s="118"/>
      <c r="F87" s="109"/>
      <c r="G87" s="119"/>
      <c r="H87" s="466">
        <v>45838</v>
      </c>
      <c r="I87" s="390"/>
      <c r="J87" s="118"/>
      <c r="K87" s="109"/>
      <c r="L87" s="119"/>
      <c r="M87" s="218">
        <v>45930</v>
      </c>
      <c r="N87" s="457"/>
      <c r="O87" s="118"/>
      <c r="P87" s="457"/>
      <c r="Q87" s="119"/>
      <c r="R87" s="313">
        <v>46022</v>
      </c>
      <c r="S87" s="461"/>
      <c r="T87" s="429"/>
      <c r="U87" s="334"/>
      <c r="V87" s="429"/>
      <c r="W87" s="524">
        <f>E87+G87</f>
        <v>0</v>
      </c>
      <c r="X87" s="524">
        <f>J87+L87</f>
        <v>0</v>
      </c>
      <c r="Y87" s="586">
        <f>O87+Q87</f>
        <v>0</v>
      </c>
      <c r="Z87" s="524">
        <f>T87+V87</f>
        <v>0</v>
      </c>
      <c r="AA87" s="570">
        <f>SUM(W87:Z87)</f>
        <v>0</v>
      </c>
    </row>
    <row r="88" spans="1:27" x14ac:dyDescent="0.25">
      <c r="A88" s="505" t="s">
        <v>115</v>
      </c>
      <c r="B88" s="353" t="s">
        <v>116</v>
      </c>
      <c r="C88" s="412"/>
      <c r="D88" s="413"/>
      <c r="E88" s="415"/>
      <c r="F88" s="413"/>
      <c r="G88" s="415"/>
      <c r="H88" s="459"/>
      <c r="I88" s="460"/>
      <c r="J88" s="456"/>
      <c r="K88" s="460"/>
      <c r="L88" s="456"/>
      <c r="M88" s="454"/>
      <c r="N88" s="455"/>
      <c r="O88" s="456"/>
      <c r="P88" s="455"/>
      <c r="Q88" s="456"/>
      <c r="R88" s="425"/>
      <c r="S88" s="426"/>
      <c r="T88" s="427"/>
      <c r="U88" s="428"/>
      <c r="V88" s="427"/>
      <c r="W88" s="523"/>
      <c r="X88" s="523"/>
      <c r="Y88" s="587"/>
      <c r="Z88" s="523"/>
      <c r="AA88" s="545"/>
    </row>
    <row r="89" spans="1:27" x14ac:dyDescent="0.25">
      <c r="A89" s="505"/>
      <c r="B89" s="515" t="s">
        <v>117</v>
      </c>
      <c r="C89" s="525">
        <v>45747</v>
      </c>
      <c r="D89" s="390">
        <v>1</v>
      </c>
      <c r="E89" s="118">
        <v>39</v>
      </c>
      <c r="F89" s="109"/>
      <c r="G89" s="119"/>
      <c r="H89" s="466">
        <v>45838</v>
      </c>
      <c r="I89" s="390"/>
      <c r="J89" s="118"/>
      <c r="K89" s="109"/>
      <c r="L89" s="119"/>
      <c r="M89" s="218">
        <v>45930</v>
      </c>
      <c r="N89" s="457">
        <v>1</v>
      </c>
      <c r="O89" s="118">
        <v>39</v>
      </c>
      <c r="P89" s="457"/>
      <c r="Q89" s="119"/>
      <c r="R89" s="313">
        <v>46022</v>
      </c>
      <c r="S89" s="314"/>
      <c r="T89" s="315"/>
      <c r="U89" s="334"/>
      <c r="V89" s="429"/>
      <c r="W89" s="524">
        <f>E89+G89</f>
        <v>39</v>
      </c>
      <c r="X89" s="524">
        <f>J89+L89</f>
        <v>0</v>
      </c>
      <c r="Y89" s="586">
        <f>O89+Q89</f>
        <v>39</v>
      </c>
      <c r="Z89" s="524">
        <f>T89+V89</f>
        <v>0</v>
      </c>
      <c r="AA89" s="570">
        <f>SUM(W89:Z89)</f>
        <v>78</v>
      </c>
    </row>
    <row r="90" spans="1:27" x14ac:dyDescent="0.25">
      <c r="A90" s="505" t="s">
        <v>118</v>
      </c>
      <c r="B90" s="353" t="s">
        <v>119</v>
      </c>
      <c r="C90" s="412"/>
      <c r="D90" s="413"/>
      <c r="E90" s="415"/>
      <c r="F90" s="413"/>
      <c r="G90" s="415"/>
      <c r="H90" s="459"/>
      <c r="I90" s="460"/>
      <c r="J90" s="456"/>
      <c r="K90" s="460"/>
      <c r="L90" s="456"/>
      <c r="M90" s="454"/>
      <c r="N90" s="455"/>
      <c r="O90" s="456"/>
      <c r="P90" s="455"/>
      <c r="Q90" s="456"/>
      <c r="R90" s="425"/>
      <c r="S90" s="426"/>
      <c r="T90" s="427"/>
      <c r="U90" s="428"/>
      <c r="V90" s="427"/>
      <c r="W90" s="506"/>
      <c r="X90" s="506"/>
      <c r="Y90" s="585"/>
      <c r="Z90" s="506"/>
      <c r="AA90" s="572"/>
    </row>
    <row r="91" spans="1:27" x14ac:dyDescent="0.25">
      <c r="A91" s="505"/>
      <c r="B91" s="515" t="s">
        <v>120</v>
      </c>
      <c r="C91" s="525">
        <v>45747</v>
      </c>
      <c r="D91" s="390">
        <v>1</v>
      </c>
      <c r="E91" s="118">
        <v>39</v>
      </c>
      <c r="F91" s="109"/>
      <c r="G91" s="119"/>
      <c r="H91" s="466">
        <v>45838</v>
      </c>
      <c r="I91" s="390"/>
      <c r="J91" s="118"/>
      <c r="K91" s="109"/>
      <c r="L91" s="119"/>
      <c r="M91" s="218">
        <v>45930</v>
      </c>
      <c r="N91" s="457"/>
      <c r="O91" s="118"/>
      <c r="P91" s="457"/>
      <c r="Q91" s="119"/>
      <c r="R91" s="313">
        <v>46022</v>
      </c>
      <c r="S91" s="314"/>
      <c r="T91" s="315"/>
      <c r="U91" s="334"/>
      <c r="V91" s="433"/>
      <c r="W91" s="543">
        <f>E91+G91</f>
        <v>39</v>
      </c>
      <c r="X91" s="418">
        <f>J91+L91</f>
        <v>0</v>
      </c>
      <c r="Y91" s="589">
        <f>O91+Q91</f>
        <v>0</v>
      </c>
      <c r="Z91" s="542">
        <f>T91+V91</f>
        <v>0</v>
      </c>
      <c r="AA91" s="565">
        <f>SUM(W91:Z91)</f>
        <v>39</v>
      </c>
    </row>
    <row r="92" spans="1:27" x14ac:dyDescent="0.25">
      <c r="A92" s="505" t="s">
        <v>121</v>
      </c>
      <c r="B92" s="353" t="s">
        <v>122</v>
      </c>
      <c r="C92" s="412"/>
      <c r="D92" s="413"/>
      <c r="E92" s="415"/>
      <c r="F92" s="413"/>
      <c r="G92" s="415"/>
      <c r="H92" s="459"/>
      <c r="I92" s="460"/>
      <c r="J92" s="456"/>
      <c r="K92" s="460"/>
      <c r="L92" s="456"/>
      <c r="M92" s="454"/>
      <c r="N92" s="455"/>
      <c r="O92" s="456"/>
      <c r="P92" s="455"/>
      <c r="Q92" s="456"/>
      <c r="R92" s="425"/>
      <c r="S92" s="426"/>
      <c r="T92" s="427"/>
      <c r="U92" s="428"/>
      <c r="V92" s="427"/>
      <c r="W92" s="523"/>
      <c r="X92" s="523"/>
      <c r="Y92" s="587"/>
      <c r="Z92" s="523"/>
      <c r="AA92" s="569"/>
    </row>
    <row r="93" spans="1:27" ht="15.75" thickBot="1" x14ac:dyDescent="0.3">
      <c r="A93" s="505"/>
      <c r="B93" s="515" t="s">
        <v>18</v>
      </c>
      <c r="C93" s="525">
        <v>45747</v>
      </c>
      <c r="D93" s="390"/>
      <c r="E93" s="118"/>
      <c r="F93" s="109"/>
      <c r="G93" s="119"/>
      <c r="H93" s="466">
        <v>45838</v>
      </c>
      <c r="I93" s="390"/>
      <c r="J93" s="118"/>
      <c r="K93" s="109"/>
      <c r="L93" s="119"/>
      <c r="M93" s="218">
        <v>45930</v>
      </c>
      <c r="N93" s="457">
        <v>1</v>
      </c>
      <c r="O93" s="118">
        <v>39</v>
      </c>
      <c r="P93" s="457"/>
      <c r="Q93" s="119"/>
      <c r="R93" s="313">
        <v>46022</v>
      </c>
      <c r="S93" s="314">
        <v>2</v>
      </c>
      <c r="T93" s="315">
        <v>58</v>
      </c>
      <c r="U93" s="334"/>
      <c r="V93" s="429"/>
      <c r="W93" s="506">
        <f>E93+G93</f>
        <v>0</v>
      </c>
      <c r="X93" s="506">
        <f>J93+L93</f>
        <v>0</v>
      </c>
      <c r="Y93" s="585">
        <f>O93+Q93</f>
        <v>39</v>
      </c>
      <c r="Z93" s="507">
        <f>T93+V93</f>
        <v>58</v>
      </c>
      <c r="AA93" s="570">
        <f>SUM(W93:Z93)</f>
        <v>97</v>
      </c>
    </row>
    <row r="94" spans="1:27" x14ac:dyDescent="0.25">
      <c r="A94" s="505" t="s">
        <v>123</v>
      </c>
      <c r="B94" s="353" t="s">
        <v>124</v>
      </c>
      <c r="C94" s="412"/>
      <c r="D94" s="413"/>
      <c r="E94" s="415"/>
      <c r="F94" s="413"/>
      <c r="G94" s="415"/>
      <c r="H94" s="459"/>
      <c r="I94" s="460"/>
      <c r="J94" s="456"/>
      <c r="K94" s="460"/>
      <c r="L94" s="456"/>
      <c r="M94" s="454"/>
      <c r="N94" s="455"/>
      <c r="O94" s="456"/>
      <c r="P94" s="455"/>
      <c r="Q94" s="456"/>
      <c r="R94" s="425"/>
      <c r="S94" s="426"/>
      <c r="T94" s="427"/>
      <c r="U94" s="428"/>
      <c r="V94" s="427"/>
      <c r="W94" s="543"/>
      <c r="X94" s="418"/>
      <c r="Y94" s="590"/>
      <c r="Z94" s="523"/>
      <c r="AA94" s="545"/>
    </row>
    <row r="95" spans="1:27" ht="15.75" thickBot="1" x14ac:dyDescent="0.3">
      <c r="A95" s="505"/>
      <c r="B95" s="544" t="s">
        <v>125</v>
      </c>
      <c r="C95" s="525">
        <v>45747</v>
      </c>
      <c r="D95" s="390"/>
      <c r="E95" s="118"/>
      <c r="F95" s="109"/>
      <c r="G95" s="119"/>
      <c r="H95" s="466">
        <v>45838</v>
      </c>
      <c r="I95" s="390"/>
      <c r="J95" s="118"/>
      <c r="K95" s="109"/>
      <c r="L95" s="119"/>
      <c r="M95" s="218">
        <v>45930</v>
      </c>
      <c r="N95" s="457">
        <v>2</v>
      </c>
      <c r="O95" s="118">
        <v>598</v>
      </c>
      <c r="P95" s="457"/>
      <c r="Q95" s="119"/>
      <c r="R95" s="313">
        <v>46022</v>
      </c>
      <c r="S95" s="314"/>
      <c r="T95" s="315"/>
      <c r="U95" s="334"/>
      <c r="V95" s="429"/>
      <c r="W95" s="506">
        <f>E95+G95</f>
        <v>0</v>
      </c>
      <c r="X95" s="506">
        <f>J95+L95</f>
        <v>0</v>
      </c>
      <c r="Y95" s="585">
        <f>O95+Q95</f>
        <v>598</v>
      </c>
      <c r="Z95" s="507">
        <f>T95+V95</f>
        <v>0</v>
      </c>
      <c r="AA95" s="570">
        <f>SUM(W95:Z95)</f>
        <v>598</v>
      </c>
    </row>
    <row r="96" spans="1:27" x14ac:dyDescent="0.25">
      <c r="A96" s="505" t="s">
        <v>128</v>
      </c>
      <c r="B96" s="353" t="s">
        <v>127</v>
      </c>
      <c r="C96" s="412"/>
      <c r="D96" s="413"/>
      <c r="E96" s="415"/>
      <c r="F96" s="413"/>
      <c r="G96" s="415"/>
      <c r="H96" s="459"/>
      <c r="I96" s="460"/>
      <c r="J96" s="456"/>
      <c r="K96" s="460"/>
      <c r="L96" s="456"/>
      <c r="M96" s="454"/>
      <c r="N96" s="455"/>
      <c r="O96" s="456"/>
      <c r="P96" s="455"/>
      <c r="Q96" s="456"/>
      <c r="R96" s="425"/>
      <c r="S96" s="426"/>
      <c r="T96" s="427"/>
      <c r="U96" s="428"/>
      <c r="V96" s="427"/>
      <c r="W96" s="543"/>
      <c r="X96" s="418"/>
      <c r="Y96" s="590"/>
      <c r="Z96" s="523"/>
      <c r="AA96" s="545"/>
    </row>
    <row r="97" spans="1:27" ht="15.75" thickBot="1" x14ac:dyDescent="0.3">
      <c r="A97" s="505"/>
      <c r="B97" s="544" t="s">
        <v>126</v>
      </c>
      <c r="C97" s="525">
        <v>45747</v>
      </c>
      <c r="D97" s="390">
        <v>12</v>
      </c>
      <c r="E97" s="118">
        <v>464</v>
      </c>
      <c r="F97" s="109"/>
      <c r="G97" s="119"/>
      <c r="H97" s="466">
        <v>45838</v>
      </c>
      <c r="I97" s="390"/>
      <c r="J97" s="118"/>
      <c r="K97" s="109"/>
      <c r="L97" s="119"/>
      <c r="M97" s="218">
        <v>45930</v>
      </c>
      <c r="N97" s="457"/>
      <c r="O97" s="118"/>
      <c r="P97" s="457"/>
      <c r="Q97" s="119"/>
      <c r="R97" s="313">
        <v>46022</v>
      </c>
      <c r="S97" s="314"/>
      <c r="T97" s="315"/>
      <c r="U97" s="334"/>
      <c r="V97" s="429"/>
      <c r="W97" s="506">
        <f>E97+G97</f>
        <v>464</v>
      </c>
      <c r="X97" s="506">
        <f>J97+L97</f>
        <v>0</v>
      </c>
      <c r="Y97" s="585">
        <f>O97+Q97</f>
        <v>0</v>
      </c>
      <c r="Z97" s="507">
        <f>T97+V97</f>
        <v>0</v>
      </c>
      <c r="AA97" s="570">
        <f>SUM(W97:Z97)</f>
        <v>464</v>
      </c>
    </row>
    <row r="98" spans="1:27" x14ac:dyDescent="0.25">
      <c r="A98" s="505" t="s">
        <v>129</v>
      </c>
      <c r="B98" s="353" t="s">
        <v>130</v>
      </c>
      <c r="C98" s="412"/>
      <c r="D98" s="413"/>
      <c r="E98" s="415"/>
      <c r="F98" s="413"/>
      <c r="G98" s="415"/>
      <c r="H98" s="459"/>
      <c r="I98" s="460"/>
      <c r="J98" s="456"/>
      <c r="K98" s="460"/>
      <c r="L98" s="456"/>
      <c r="M98" s="454"/>
      <c r="N98" s="455"/>
      <c r="O98" s="456"/>
      <c r="P98" s="455"/>
      <c r="Q98" s="456"/>
      <c r="R98" s="425"/>
      <c r="S98" s="426"/>
      <c r="T98" s="427"/>
      <c r="U98" s="428"/>
      <c r="V98" s="427"/>
      <c r="W98" s="543"/>
      <c r="X98" s="418"/>
      <c r="Y98" s="590"/>
      <c r="Z98" s="523"/>
      <c r="AA98" s="545"/>
    </row>
    <row r="99" spans="1:27" ht="15.75" thickBot="1" x14ac:dyDescent="0.3">
      <c r="A99" s="505"/>
      <c r="B99" s="544" t="s">
        <v>131</v>
      </c>
      <c r="C99" s="525">
        <v>45747</v>
      </c>
      <c r="D99" s="390"/>
      <c r="E99" s="118"/>
      <c r="F99" s="109"/>
      <c r="G99" s="119"/>
      <c r="H99" s="466">
        <v>45838</v>
      </c>
      <c r="I99" s="390"/>
      <c r="J99" s="118"/>
      <c r="K99" s="109"/>
      <c r="L99" s="119"/>
      <c r="M99" s="218">
        <v>45930</v>
      </c>
      <c r="N99" s="457">
        <v>11</v>
      </c>
      <c r="O99" s="118">
        <v>319</v>
      </c>
      <c r="P99" s="457">
        <v>2</v>
      </c>
      <c r="Q99" s="119">
        <v>138</v>
      </c>
      <c r="R99" s="313">
        <v>46022</v>
      </c>
      <c r="S99" s="314">
        <v>4</v>
      </c>
      <c r="T99" s="315">
        <v>348</v>
      </c>
      <c r="U99" s="334"/>
      <c r="V99" s="429"/>
      <c r="W99" s="507">
        <f>E99+G99</f>
        <v>0</v>
      </c>
      <c r="X99" s="507">
        <f>J99+L99</f>
        <v>0</v>
      </c>
      <c r="Y99" s="591">
        <f>O99+Q99</f>
        <v>457</v>
      </c>
      <c r="Z99" s="507">
        <f>T99+V99</f>
        <v>348</v>
      </c>
      <c r="AA99" s="573">
        <f>SUM(W99:Z99)</f>
        <v>805</v>
      </c>
    </row>
    <row r="100" spans="1:27" ht="15.75" thickBot="1" x14ac:dyDescent="0.3">
      <c r="A100" s="505"/>
      <c r="B100" s="497"/>
      <c r="C100" s="495"/>
      <c r="D100" s="495"/>
      <c r="E100" s="495"/>
      <c r="F100" s="495"/>
      <c r="G100" s="496"/>
      <c r="H100" s="495"/>
      <c r="I100" s="495"/>
      <c r="J100" s="495"/>
      <c r="K100" s="495"/>
      <c r="L100" s="495"/>
      <c r="M100" s="382"/>
      <c r="N100" s="382"/>
      <c r="O100" s="382"/>
      <c r="P100" s="382"/>
      <c r="Q100" s="187"/>
      <c r="R100" s="495"/>
      <c r="S100" s="495"/>
      <c r="T100" s="495"/>
      <c r="U100" s="495"/>
      <c r="V100" s="495"/>
      <c r="W100" s="509">
        <f>SUM(W6:W99)</f>
        <v>776</v>
      </c>
      <c r="X100" s="509">
        <f>SUM(X6:X99)</f>
        <v>942</v>
      </c>
      <c r="Y100" s="509">
        <f>SUM(Y6:Y99)</f>
        <v>2264</v>
      </c>
      <c r="Z100" s="509">
        <f>SUM(Z2:Z99)</f>
        <v>1470</v>
      </c>
      <c r="AA100" s="530">
        <f>SUM(AA4:AA99)</f>
        <v>5452</v>
      </c>
    </row>
    <row r="101" spans="1:27" x14ac:dyDescent="0.25">
      <c r="B101" s="311"/>
      <c r="L101" s="110"/>
      <c r="Q101" s="311"/>
      <c r="R101" s="335"/>
      <c r="S101" s="344"/>
      <c r="T101" s="335"/>
      <c r="U101" s="344"/>
      <c r="W101" s="311"/>
      <c r="X101" s="311"/>
      <c r="Y101" s="311"/>
      <c r="Z101" s="311"/>
    </row>
    <row r="102" spans="1:27" x14ac:dyDescent="0.25">
      <c r="B102" s="311"/>
      <c r="L102" s="110"/>
      <c r="M102" s="541"/>
      <c r="Q102" s="335"/>
      <c r="R102" s="344"/>
      <c r="U102" s="344"/>
      <c r="W102" s="311"/>
      <c r="X102" s="311"/>
      <c r="Y102" s="311"/>
      <c r="Z102" s="311"/>
    </row>
    <row r="103" spans="1:27" x14ac:dyDescent="0.25">
      <c r="B103" s="311"/>
      <c r="L103" s="110"/>
      <c r="Q103" s="335"/>
      <c r="R103" s="344"/>
      <c r="U103" s="344"/>
      <c r="W103" s="311"/>
      <c r="X103" s="311"/>
      <c r="Y103" s="311"/>
      <c r="Z103" s="311"/>
    </row>
    <row r="104" spans="1:27" x14ac:dyDescent="0.25">
      <c r="B104" s="311"/>
      <c r="L104" s="110"/>
      <c r="Q104" s="335"/>
      <c r="R104" s="344"/>
      <c r="U104" s="344"/>
      <c r="W104" s="311"/>
      <c r="X104" s="311"/>
      <c r="Y104" s="311"/>
      <c r="Z104" s="311"/>
    </row>
    <row r="105" spans="1:27" x14ac:dyDescent="0.25">
      <c r="B105" s="311"/>
      <c r="L105" s="110"/>
      <c r="Q105" s="335"/>
      <c r="R105" s="344"/>
      <c r="U105" s="344"/>
      <c r="W105" s="311"/>
      <c r="X105" s="311"/>
      <c r="Y105" s="311"/>
      <c r="Z105" s="311"/>
    </row>
    <row r="106" spans="1:27" x14ac:dyDescent="0.25">
      <c r="B106" s="311"/>
      <c r="L106" s="110"/>
      <c r="Q106" s="335"/>
      <c r="R106" s="344"/>
      <c r="S106" s="540"/>
      <c r="U106" s="344"/>
      <c r="W106" s="311"/>
      <c r="X106" s="311"/>
      <c r="Y106" s="311"/>
      <c r="Z106" s="311"/>
    </row>
    <row r="107" spans="1:27" x14ac:dyDescent="0.25">
      <c r="B107" s="311"/>
      <c r="L107" s="110"/>
      <c r="Q107" s="335"/>
      <c r="R107" s="344"/>
      <c r="U107" s="344"/>
      <c r="W107" s="311"/>
      <c r="X107" s="311"/>
      <c r="Y107" s="311"/>
      <c r="Z107" s="311"/>
    </row>
    <row r="108" spans="1:27" x14ac:dyDescent="0.25">
      <c r="B108" s="311"/>
      <c r="L108" s="110"/>
      <c r="Q108" s="335"/>
      <c r="R108" s="344"/>
      <c r="U108" s="344"/>
      <c r="W108" s="311"/>
      <c r="X108" s="311"/>
      <c r="Y108" s="311"/>
      <c r="Z108" s="311"/>
    </row>
    <row r="109" spans="1:27" x14ac:dyDescent="0.25">
      <c r="B109" s="311"/>
      <c r="L109" s="110"/>
      <c r="Q109" s="335"/>
      <c r="R109" s="344"/>
      <c r="U109" s="344"/>
      <c r="W109" s="311"/>
      <c r="X109" s="311"/>
      <c r="Y109" s="311"/>
      <c r="Z109" s="311"/>
    </row>
    <row r="110" spans="1:27" x14ac:dyDescent="0.25">
      <c r="B110" s="311"/>
      <c r="L110" s="110"/>
      <c r="Q110" s="335"/>
      <c r="R110" s="344"/>
      <c r="U110" s="344"/>
      <c r="W110" s="311"/>
      <c r="X110" s="311"/>
      <c r="Y110" s="311"/>
      <c r="Z110" s="311"/>
    </row>
    <row r="111" spans="1:27" x14ac:dyDescent="0.25">
      <c r="B111" s="311"/>
      <c r="L111" s="110"/>
      <c r="Q111" s="335"/>
      <c r="R111" s="344"/>
      <c r="U111" s="344"/>
      <c r="W111" s="311"/>
      <c r="X111" s="311"/>
      <c r="Y111" s="311"/>
      <c r="Z111" s="311"/>
    </row>
    <row r="112" spans="1:27" x14ac:dyDescent="0.25">
      <c r="B112" s="311"/>
      <c r="L112" s="110"/>
      <c r="Q112" s="335"/>
      <c r="R112" s="344"/>
      <c r="U112" s="344"/>
      <c r="W112" s="311"/>
      <c r="X112" s="311"/>
      <c r="Y112" s="311"/>
      <c r="Z112" s="311"/>
    </row>
    <row r="113" spans="2:26" x14ac:dyDescent="0.25">
      <c r="B113" s="311"/>
      <c r="L113" s="110"/>
      <c r="Q113" s="335"/>
      <c r="R113" s="344"/>
      <c r="U113" s="344"/>
      <c r="W113" s="311"/>
      <c r="X113" s="311"/>
      <c r="Y113" s="311"/>
      <c r="Z113" s="311"/>
    </row>
    <row r="114" spans="2:26" x14ac:dyDescent="0.25">
      <c r="B114" s="311"/>
      <c r="L114" s="110"/>
      <c r="Q114" s="335"/>
      <c r="R114" s="344"/>
      <c r="U114" s="344"/>
      <c r="W114" s="311"/>
      <c r="X114" s="311"/>
      <c r="Y114" s="311"/>
      <c r="Z114" s="311"/>
    </row>
    <row r="115" spans="2:26" x14ac:dyDescent="0.25">
      <c r="B115" s="311"/>
      <c r="L115" s="110"/>
      <c r="Q115" s="335"/>
      <c r="R115" s="344"/>
      <c r="U115" s="344"/>
      <c r="W115" s="311"/>
      <c r="X115" s="311"/>
      <c r="Y115" s="311"/>
      <c r="Z115" s="311"/>
    </row>
    <row r="116" spans="2:26" x14ac:dyDescent="0.25">
      <c r="B116" s="311"/>
      <c r="L116" s="110"/>
      <c r="Q116" s="335"/>
      <c r="R116" s="344"/>
      <c r="U116" s="344"/>
      <c r="W116" s="311"/>
      <c r="X116" s="311"/>
      <c r="Y116" s="311"/>
      <c r="Z116" s="311"/>
    </row>
    <row r="117" spans="2:26" x14ac:dyDescent="0.25">
      <c r="B117" s="311"/>
      <c r="L117" s="110"/>
      <c r="Q117" s="335"/>
      <c r="R117" s="344"/>
      <c r="U117" s="344"/>
      <c r="W117" s="311"/>
      <c r="X117" s="311"/>
      <c r="Y117" s="311"/>
      <c r="Z117" s="311"/>
    </row>
    <row r="118" spans="2:26" x14ac:dyDescent="0.25">
      <c r="B118" s="311"/>
      <c r="L118" s="110"/>
      <c r="Q118" s="335"/>
      <c r="R118" s="344"/>
      <c r="U118" s="344"/>
      <c r="W118" s="311"/>
      <c r="X118" s="311"/>
      <c r="Y118" s="311"/>
      <c r="Z118" s="311"/>
    </row>
    <row r="119" spans="2:26" x14ac:dyDescent="0.25">
      <c r="B119" s="311"/>
      <c r="L119" s="110"/>
      <c r="Q119" s="335"/>
      <c r="R119" s="344"/>
      <c r="U119" s="344"/>
      <c r="W119" s="311"/>
      <c r="X119" s="311"/>
      <c r="Y119" s="311"/>
      <c r="Z119" s="311"/>
    </row>
    <row r="120" spans="2:26" x14ac:dyDescent="0.25">
      <c r="B120" s="311"/>
      <c r="L120" s="110"/>
      <c r="Q120" s="335"/>
      <c r="R120" s="344"/>
      <c r="U120" s="344"/>
      <c r="W120" s="311"/>
      <c r="X120" s="311"/>
      <c r="Y120" s="311"/>
      <c r="Z120" s="311"/>
    </row>
    <row r="121" spans="2:26" x14ac:dyDescent="0.25">
      <c r="B121" s="311"/>
      <c r="L121" s="110"/>
      <c r="Q121" s="335"/>
      <c r="R121" s="344"/>
      <c r="U121" s="344"/>
      <c r="W121" s="311"/>
      <c r="X121" s="311"/>
      <c r="Y121" s="311"/>
      <c r="Z121" s="311"/>
    </row>
    <row r="122" spans="2:26" x14ac:dyDescent="0.25">
      <c r="B122" s="311"/>
      <c r="K122" s="110"/>
      <c r="L122" s="110"/>
      <c r="P122" s="335"/>
      <c r="Q122" s="344"/>
      <c r="R122" s="335"/>
      <c r="S122" s="344"/>
      <c r="U122" s="344"/>
      <c r="V122" s="311"/>
      <c r="W122" s="311"/>
      <c r="X122" s="311"/>
      <c r="Y122" s="311"/>
      <c r="Z122" s="311"/>
    </row>
    <row r="123" spans="2:26" x14ac:dyDescent="0.25">
      <c r="B123" s="311"/>
      <c r="L123" s="110"/>
      <c r="Q123" s="335"/>
      <c r="R123" s="344"/>
      <c r="U123" s="344"/>
      <c r="W123" s="311"/>
      <c r="X123" s="311"/>
      <c r="Y123" s="311"/>
      <c r="Z123" s="311"/>
    </row>
    <row r="124" spans="2:26" x14ac:dyDescent="0.25">
      <c r="B124" s="311"/>
      <c r="L124" s="110"/>
      <c r="Q124" s="335"/>
      <c r="R124" s="344"/>
      <c r="U124" s="344"/>
      <c r="W124" s="311"/>
      <c r="X124" s="311"/>
      <c r="Y124" s="311"/>
      <c r="Z124" s="311"/>
    </row>
    <row r="125" spans="2:26" x14ac:dyDescent="0.25">
      <c r="B125" s="311"/>
      <c r="L125" s="110"/>
      <c r="Q125" s="335"/>
      <c r="R125" s="344"/>
      <c r="U125" s="344"/>
      <c r="W125" s="311"/>
      <c r="X125" s="311"/>
      <c r="Y125" s="311"/>
      <c r="Z125" s="311"/>
    </row>
    <row r="126" spans="2:26" x14ac:dyDescent="0.25">
      <c r="B126" s="311"/>
      <c r="L126" s="110"/>
      <c r="Q126" s="335"/>
      <c r="R126" s="344"/>
      <c r="U126" s="344"/>
      <c r="W126" s="311"/>
      <c r="X126" s="311"/>
      <c r="Y126" s="311"/>
      <c r="Z126" s="311"/>
    </row>
    <row r="127" spans="2:26" x14ac:dyDescent="0.25">
      <c r="B127" s="311"/>
      <c r="L127" s="110"/>
      <c r="Q127" s="335"/>
      <c r="R127" s="344"/>
      <c r="U127" s="344"/>
      <c r="W127" s="311"/>
      <c r="X127" s="311"/>
      <c r="Y127" s="311"/>
      <c r="Z127" s="311"/>
    </row>
    <row r="128" spans="2:26" x14ac:dyDescent="0.25">
      <c r="B128" s="311"/>
      <c r="L128" s="110"/>
      <c r="Q128" s="335"/>
      <c r="R128" s="344"/>
      <c r="U128" s="344"/>
      <c r="W128" s="311"/>
      <c r="X128" s="311"/>
      <c r="Y128" s="311"/>
      <c r="Z128" s="311"/>
    </row>
    <row r="129" spans="2:26" x14ac:dyDescent="0.25">
      <c r="B129" s="311"/>
      <c r="L129" s="110"/>
      <c r="Q129" s="311"/>
      <c r="R129" s="335"/>
      <c r="S129" s="344"/>
      <c r="T129" s="335"/>
      <c r="U129" s="344"/>
      <c r="W129" s="311"/>
      <c r="X129" s="311"/>
      <c r="Y129" s="311"/>
      <c r="Z129" s="311"/>
    </row>
    <row r="130" spans="2:26" x14ac:dyDescent="0.25">
      <c r="B130" s="311"/>
      <c r="L130" s="110"/>
      <c r="Q130" s="311"/>
      <c r="R130" s="335"/>
      <c r="S130" s="344"/>
      <c r="T130" s="335"/>
      <c r="U130" s="344"/>
      <c r="W130" s="311"/>
      <c r="X130" s="311"/>
      <c r="Y130" s="311"/>
      <c r="Z130" s="311"/>
    </row>
    <row r="131" spans="2:26" x14ac:dyDescent="0.25">
      <c r="B131" s="311"/>
      <c r="L131" s="110"/>
      <c r="Q131" s="311"/>
      <c r="R131" s="335"/>
      <c r="S131" s="344"/>
      <c r="T131" s="335"/>
      <c r="U131" s="344"/>
      <c r="W131" s="311"/>
      <c r="X131" s="311"/>
      <c r="Y131" s="311"/>
      <c r="Z131" s="311"/>
    </row>
    <row r="132" spans="2:26" x14ac:dyDescent="0.25">
      <c r="B132" s="311"/>
      <c r="L132" s="110"/>
      <c r="Q132" s="311"/>
      <c r="R132" s="335"/>
      <c r="S132" s="344"/>
      <c r="T132" s="335"/>
      <c r="U132" s="344"/>
      <c r="W132" s="311"/>
      <c r="X132" s="311"/>
      <c r="Y132" s="311"/>
      <c r="Z132" s="311"/>
    </row>
    <row r="133" spans="2:26" x14ac:dyDescent="0.25">
      <c r="B133" s="311"/>
      <c r="L133" s="110"/>
      <c r="Q133" s="311"/>
      <c r="R133" s="335"/>
      <c r="S133" s="344"/>
      <c r="T133" s="335"/>
      <c r="U133" s="344"/>
      <c r="W133" s="311"/>
      <c r="X133" s="311"/>
      <c r="Y133" s="311"/>
      <c r="Z133" s="311"/>
    </row>
    <row r="134" spans="2:26" x14ac:dyDescent="0.25">
      <c r="B134" s="311"/>
      <c r="L134" s="110"/>
      <c r="Q134" s="311"/>
      <c r="R134" s="335"/>
      <c r="S134" s="344"/>
      <c r="T134" s="335"/>
      <c r="U134" s="344"/>
      <c r="W134" s="311"/>
      <c r="X134" s="311"/>
      <c r="Y134" s="311"/>
      <c r="Z134" s="311"/>
    </row>
    <row r="135" spans="2:26" x14ac:dyDescent="0.25">
      <c r="B135" s="311"/>
      <c r="L135" s="110"/>
      <c r="Q135" s="311"/>
      <c r="R135" s="335"/>
      <c r="S135" s="344"/>
      <c r="T135" s="335"/>
      <c r="U135" s="344"/>
      <c r="W135" s="311"/>
      <c r="X135" s="311"/>
      <c r="Y135" s="311"/>
      <c r="Z135" s="311"/>
    </row>
    <row r="136" spans="2:26" x14ac:dyDescent="0.25">
      <c r="B136" s="311"/>
      <c r="L136" s="110"/>
      <c r="Q136" s="311"/>
      <c r="R136" s="335"/>
      <c r="S136" s="344"/>
      <c r="T136" s="335"/>
      <c r="U136" s="344"/>
      <c r="W136" s="311"/>
      <c r="X136" s="311"/>
      <c r="Y136" s="311"/>
      <c r="Z136" s="311"/>
    </row>
    <row r="137" spans="2:26" x14ac:dyDescent="0.25">
      <c r="B137" s="311"/>
      <c r="L137" s="110"/>
      <c r="Q137" s="311"/>
      <c r="R137" s="335"/>
      <c r="S137" s="344"/>
      <c r="T137" s="335"/>
      <c r="U137" s="344"/>
      <c r="W137" s="311"/>
      <c r="X137" s="311"/>
      <c r="Y137" s="311"/>
      <c r="Z137" s="311"/>
    </row>
    <row r="138" spans="2:26" x14ac:dyDescent="0.25">
      <c r="B138" s="311"/>
      <c r="L138" s="110"/>
      <c r="Q138" s="311"/>
      <c r="R138" s="335"/>
      <c r="S138" s="344"/>
      <c r="T138" s="335"/>
      <c r="U138" s="344"/>
      <c r="W138" s="311"/>
      <c r="X138" s="311"/>
      <c r="Y138" s="311"/>
      <c r="Z138" s="311"/>
    </row>
    <row r="139" spans="2:26" x14ac:dyDescent="0.25">
      <c r="B139" s="311"/>
      <c r="L139" s="110"/>
      <c r="Q139" s="311"/>
      <c r="R139" s="335"/>
      <c r="S139" s="344"/>
      <c r="T139" s="335"/>
      <c r="U139" s="344"/>
      <c r="W139" s="311"/>
      <c r="X139" s="311"/>
      <c r="Y139" s="311"/>
      <c r="Z139" s="311"/>
    </row>
    <row r="140" spans="2:26" x14ac:dyDescent="0.25">
      <c r="B140" s="311"/>
      <c r="L140" s="110"/>
      <c r="Q140" s="311"/>
      <c r="R140" s="335"/>
      <c r="S140" s="344"/>
      <c r="T140" s="335"/>
      <c r="U140" s="344"/>
      <c r="W140" s="311"/>
      <c r="X140" s="311"/>
      <c r="Y140" s="311"/>
      <c r="Z140" s="311"/>
    </row>
    <row r="141" spans="2:26" x14ac:dyDescent="0.25">
      <c r="B141" s="311"/>
      <c r="L141" s="110"/>
      <c r="Q141" s="311"/>
      <c r="R141" s="335"/>
      <c r="S141" s="344"/>
      <c r="T141" s="335"/>
      <c r="U141" s="344"/>
      <c r="W141" s="311"/>
      <c r="X141" s="311"/>
      <c r="Y141" s="311"/>
      <c r="Z141" s="311"/>
    </row>
    <row r="142" spans="2:26" x14ac:dyDescent="0.25">
      <c r="B142" s="311"/>
      <c r="L142" s="110"/>
      <c r="Q142" s="311"/>
      <c r="R142" s="335"/>
      <c r="S142" s="344"/>
      <c r="T142" s="335"/>
      <c r="U142" s="344"/>
      <c r="W142" s="311"/>
      <c r="X142" s="311"/>
      <c r="Y142" s="311"/>
      <c r="Z142" s="311"/>
    </row>
    <row r="143" spans="2:26" x14ac:dyDescent="0.25">
      <c r="B143" s="311"/>
      <c r="L143" s="110"/>
      <c r="Q143" s="311"/>
      <c r="R143" s="335"/>
      <c r="S143" s="344"/>
      <c r="T143" s="335"/>
      <c r="U143" s="344"/>
      <c r="W143" s="311"/>
      <c r="X143" s="311"/>
      <c r="Y143" s="311"/>
      <c r="Z143" s="311"/>
    </row>
    <row r="144" spans="2:26" x14ac:dyDescent="0.25">
      <c r="B144" s="311"/>
      <c r="L144" s="110"/>
      <c r="Q144" s="311"/>
      <c r="R144" s="335"/>
      <c r="S144" s="344"/>
      <c r="T144" s="335"/>
      <c r="U144" s="344"/>
      <c r="W144" s="311"/>
      <c r="X144" s="311"/>
      <c r="Y144" s="311"/>
      <c r="Z144" s="311"/>
    </row>
    <row r="145" spans="2:26" x14ac:dyDescent="0.25">
      <c r="B145" s="311"/>
      <c r="L145" s="110"/>
      <c r="Q145" s="311"/>
      <c r="R145" s="335"/>
      <c r="S145" s="344"/>
      <c r="T145" s="335"/>
      <c r="U145" s="344"/>
      <c r="W145" s="311"/>
      <c r="X145" s="311"/>
      <c r="Y145" s="311"/>
      <c r="Z145" s="311"/>
    </row>
    <row r="146" spans="2:26" x14ac:dyDescent="0.25">
      <c r="B146" s="311"/>
      <c r="L146" s="110"/>
      <c r="Q146" s="311"/>
      <c r="R146" s="335"/>
      <c r="S146" s="344"/>
      <c r="T146" s="335"/>
      <c r="U146" s="344"/>
      <c r="W146" s="311"/>
      <c r="X146" s="311"/>
      <c r="Y146" s="311"/>
      <c r="Z146" s="311"/>
    </row>
    <row r="147" spans="2:26" x14ac:dyDescent="0.25">
      <c r="B147" s="311"/>
      <c r="L147" s="110"/>
      <c r="Q147" s="311"/>
      <c r="R147" s="335"/>
      <c r="S147" s="344"/>
      <c r="T147" s="335"/>
      <c r="U147" s="344"/>
      <c r="W147" s="311"/>
      <c r="X147" s="311"/>
      <c r="Y147" s="311"/>
      <c r="Z147" s="311"/>
    </row>
    <row r="148" spans="2:26" x14ac:dyDescent="0.25">
      <c r="B148" s="311"/>
      <c r="L148" s="110"/>
      <c r="Q148" s="311"/>
      <c r="R148" s="335"/>
      <c r="S148" s="344"/>
      <c r="T148" s="335"/>
      <c r="U148" s="344"/>
      <c r="W148" s="311"/>
      <c r="X148" s="311"/>
      <c r="Y148" s="311"/>
      <c r="Z148" s="311"/>
    </row>
    <row r="149" spans="2:26" x14ac:dyDescent="0.25">
      <c r="B149" s="311"/>
      <c r="L149" s="110"/>
      <c r="Q149" s="311"/>
      <c r="R149" s="335"/>
      <c r="S149" s="344"/>
      <c r="T149" s="335"/>
      <c r="U149" s="344"/>
      <c r="W149" s="311"/>
      <c r="X149" s="311"/>
      <c r="Y149" s="311"/>
      <c r="Z149" s="311"/>
    </row>
    <row r="150" spans="2:26" x14ac:dyDescent="0.25">
      <c r="B150" s="311"/>
      <c r="L150" s="110"/>
      <c r="Q150" s="311"/>
      <c r="R150" s="335"/>
      <c r="S150" s="344"/>
      <c r="T150" s="335"/>
      <c r="U150" s="344"/>
      <c r="W150" s="311"/>
      <c r="X150" s="311"/>
      <c r="Y150" s="311"/>
      <c r="Z150" s="311"/>
    </row>
    <row r="151" spans="2:26" x14ac:dyDescent="0.25">
      <c r="B151" s="311"/>
      <c r="L151" s="110"/>
      <c r="Q151" s="311"/>
      <c r="R151" s="335"/>
      <c r="S151" s="344"/>
      <c r="T151" s="335"/>
      <c r="U151" s="344"/>
      <c r="W151" s="311"/>
      <c r="X151" s="311"/>
      <c r="Y151" s="311"/>
      <c r="Z151" s="311"/>
    </row>
    <row r="152" spans="2:26" x14ac:dyDescent="0.25">
      <c r="B152" s="311"/>
      <c r="L152" s="110"/>
      <c r="Q152" s="311"/>
      <c r="R152" s="335"/>
      <c r="S152" s="344"/>
      <c r="T152" s="335"/>
      <c r="U152" s="344"/>
      <c r="W152" s="311"/>
      <c r="X152" s="311"/>
      <c r="Y152" s="311"/>
      <c r="Z152" s="311"/>
    </row>
    <row r="153" spans="2:26" x14ac:dyDescent="0.25">
      <c r="B153" s="311"/>
      <c r="L153" s="110"/>
      <c r="Q153" s="311"/>
      <c r="R153" s="335"/>
      <c r="S153" s="344"/>
      <c r="T153" s="335"/>
      <c r="U153" s="344"/>
      <c r="W153" s="311"/>
      <c r="X153" s="311"/>
      <c r="Y153" s="311"/>
      <c r="Z153" s="311"/>
    </row>
    <row r="154" spans="2:26" x14ac:dyDescent="0.25">
      <c r="B154" s="311"/>
      <c r="L154" s="110"/>
      <c r="Q154" s="311"/>
      <c r="R154" s="335"/>
      <c r="S154" s="344"/>
      <c r="T154" s="335"/>
      <c r="U154" s="344"/>
      <c r="W154" s="311"/>
      <c r="X154" s="311"/>
      <c r="Y154" s="311"/>
      <c r="Z154" s="311"/>
    </row>
    <row r="155" spans="2:26" x14ac:dyDescent="0.25">
      <c r="B155" s="311"/>
      <c r="L155" s="110"/>
      <c r="Q155" s="311"/>
      <c r="R155" s="335"/>
      <c r="S155" s="344"/>
      <c r="T155" s="335"/>
      <c r="U155" s="344"/>
      <c r="W155" s="311"/>
      <c r="X155" s="311"/>
      <c r="Y155" s="311"/>
      <c r="Z155" s="311"/>
    </row>
    <row r="156" spans="2:26" x14ac:dyDescent="0.25">
      <c r="B156" s="311"/>
      <c r="L156" s="110"/>
      <c r="Q156" s="311"/>
      <c r="R156" s="335"/>
      <c r="S156" s="344"/>
      <c r="T156" s="335"/>
      <c r="U156" s="344"/>
      <c r="W156" s="311"/>
      <c r="X156" s="311"/>
      <c r="Y156" s="311"/>
      <c r="Z156" s="311"/>
    </row>
    <row r="157" spans="2:26" x14ac:dyDescent="0.25">
      <c r="B157" s="311"/>
      <c r="L157" s="110"/>
      <c r="Q157" s="311"/>
      <c r="R157" s="335"/>
      <c r="S157" s="344"/>
      <c r="T157" s="335"/>
      <c r="U157" s="344"/>
      <c r="W157" s="311"/>
      <c r="X157" s="311"/>
      <c r="Y157" s="311"/>
      <c r="Z157" s="311"/>
    </row>
    <row r="158" spans="2:26" x14ac:dyDescent="0.25">
      <c r="B158" s="311"/>
      <c r="L158" s="110"/>
      <c r="Q158" s="311"/>
      <c r="R158" s="335"/>
      <c r="S158" s="344"/>
      <c r="T158" s="335"/>
      <c r="U158" s="344"/>
      <c r="W158" s="311"/>
      <c r="X158" s="311"/>
      <c r="Y158" s="311"/>
      <c r="Z158" s="311"/>
    </row>
    <row r="159" spans="2:26" x14ac:dyDescent="0.25">
      <c r="B159" s="311"/>
      <c r="L159" s="110"/>
      <c r="Q159" s="311"/>
      <c r="R159" s="335"/>
      <c r="S159" s="344"/>
      <c r="T159" s="335"/>
      <c r="U159" s="344"/>
      <c r="W159" s="311"/>
      <c r="X159" s="311"/>
      <c r="Y159" s="311"/>
      <c r="Z159" s="311"/>
    </row>
    <row r="160" spans="2:26" x14ac:dyDescent="0.25">
      <c r="B160" s="311"/>
      <c r="L160" s="110"/>
      <c r="Q160" s="311"/>
      <c r="R160" s="335"/>
      <c r="S160" s="344"/>
      <c r="T160" s="335"/>
      <c r="U160" s="344"/>
      <c r="W160" s="311"/>
      <c r="X160" s="311"/>
      <c r="Y160" s="311"/>
      <c r="Z160" s="311"/>
    </row>
    <row r="161" spans="2:26" x14ac:dyDescent="0.25">
      <c r="B161" s="311"/>
      <c r="L161" s="110"/>
      <c r="Q161" s="311"/>
      <c r="R161" s="335"/>
      <c r="S161" s="344"/>
      <c r="T161" s="335"/>
      <c r="U161" s="344"/>
      <c r="W161" s="311"/>
      <c r="X161" s="311"/>
      <c r="Y161" s="311"/>
      <c r="Z161" s="311"/>
    </row>
    <row r="162" spans="2:26" x14ac:dyDescent="0.25">
      <c r="B162" s="311"/>
      <c r="L162" s="110"/>
      <c r="Q162" s="311"/>
      <c r="R162" s="335"/>
      <c r="S162" s="344"/>
      <c r="T162" s="335"/>
      <c r="U162" s="344"/>
      <c r="W162" s="311"/>
      <c r="X162" s="311"/>
      <c r="Y162" s="311"/>
      <c r="Z162" s="311"/>
    </row>
    <row r="163" spans="2:26" x14ac:dyDescent="0.25">
      <c r="B163" s="311"/>
      <c r="L163" s="110"/>
      <c r="Q163" s="311"/>
      <c r="R163" s="335"/>
      <c r="S163" s="344"/>
      <c r="T163" s="335"/>
      <c r="U163" s="344"/>
      <c r="W163" s="311"/>
      <c r="X163" s="311"/>
      <c r="Y163" s="311"/>
      <c r="Z163" s="311"/>
    </row>
    <row r="164" spans="2:26" x14ac:dyDescent="0.25">
      <c r="B164" s="311"/>
      <c r="L164" s="110"/>
      <c r="Q164" s="311"/>
      <c r="R164" s="335"/>
      <c r="S164" s="344"/>
      <c r="T164" s="335"/>
      <c r="U164" s="344"/>
      <c r="W164" s="311"/>
      <c r="X164" s="311"/>
      <c r="Y164" s="311"/>
      <c r="Z164" s="311"/>
    </row>
    <row r="165" spans="2:26" x14ac:dyDescent="0.25">
      <c r="B165" s="311"/>
      <c r="L165" s="110"/>
      <c r="Q165" s="311"/>
      <c r="R165" s="335"/>
      <c r="S165" s="344"/>
      <c r="T165" s="335"/>
      <c r="U165" s="344"/>
      <c r="W165" s="311"/>
      <c r="X165" s="311"/>
      <c r="Y165" s="311"/>
      <c r="Z165" s="311"/>
    </row>
    <row r="166" spans="2:26" x14ac:dyDescent="0.25">
      <c r="B166" s="311"/>
      <c r="L166" s="110"/>
      <c r="Q166" s="311"/>
      <c r="R166" s="335"/>
      <c r="S166" s="344"/>
      <c r="T166" s="335"/>
      <c r="U166" s="344"/>
      <c r="W166" s="311"/>
      <c r="X166" s="311"/>
      <c r="Y166" s="311"/>
      <c r="Z166" s="311"/>
    </row>
    <row r="167" spans="2:26" x14ac:dyDescent="0.25">
      <c r="B167" s="311"/>
      <c r="L167" s="110"/>
      <c r="Q167" s="311"/>
      <c r="R167" s="335"/>
      <c r="S167" s="344"/>
      <c r="T167" s="335"/>
      <c r="U167" s="344"/>
      <c r="W167" s="311"/>
      <c r="X167" s="311"/>
      <c r="Y167" s="311"/>
      <c r="Z167" s="311"/>
    </row>
    <row r="168" spans="2:26" x14ac:dyDescent="0.25">
      <c r="B168" s="311"/>
      <c r="L168" s="110"/>
      <c r="Q168" s="311"/>
      <c r="R168" s="335"/>
      <c r="S168" s="344"/>
      <c r="T168" s="335"/>
      <c r="U168" s="344"/>
      <c r="W168" s="311"/>
      <c r="X168" s="311"/>
      <c r="Y168" s="311"/>
      <c r="Z168" s="311"/>
    </row>
    <row r="169" spans="2:26" x14ac:dyDescent="0.25">
      <c r="B169" s="311"/>
      <c r="L169" s="110"/>
      <c r="Q169" s="311"/>
      <c r="R169" s="335"/>
      <c r="S169" s="344"/>
      <c r="T169" s="335"/>
      <c r="U169" s="344"/>
      <c r="W169" s="311"/>
      <c r="X169" s="311"/>
      <c r="Y169" s="311"/>
      <c r="Z169" s="311"/>
    </row>
    <row r="170" spans="2:26" x14ac:dyDescent="0.25">
      <c r="B170" s="311"/>
      <c r="L170" s="110"/>
      <c r="Q170" s="311"/>
      <c r="R170" s="335"/>
      <c r="S170" s="344"/>
      <c r="T170" s="335"/>
      <c r="U170" s="344"/>
      <c r="W170" s="311"/>
      <c r="X170" s="311"/>
      <c r="Y170" s="311"/>
      <c r="Z170" s="311"/>
    </row>
    <row r="171" spans="2:26" x14ac:dyDescent="0.25">
      <c r="B171" s="311"/>
      <c r="L171" s="110"/>
      <c r="Q171" s="311"/>
      <c r="R171" s="335"/>
      <c r="S171" s="344"/>
      <c r="T171" s="335"/>
      <c r="U171" s="344"/>
      <c r="W171" s="311"/>
      <c r="X171" s="311"/>
      <c r="Y171" s="311"/>
      <c r="Z171" s="311"/>
    </row>
    <row r="172" spans="2:26" x14ac:dyDescent="0.25">
      <c r="B172" s="311"/>
      <c r="L172" s="110"/>
      <c r="Q172" s="311"/>
      <c r="R172" s="335"/>
      <c r="S172" s="344"/>
      <c r="T172" s="335"/>
      <c r="U172" s="344"/>
      <c r="W172" s="311"/>
      <c r="X172" s="311"/>
      <c r="Y172" s="311"/>
      <c r="Z172" s="311"/>
    </row>
    <row r="173" spans="2:26" x14ac:dyDescent="0.25">
      <c r="B173" s="311"/>
      <c r="L173" s="110"/>
      <c r="Q173" s="311"/>
      <c r="R173" s="335"/>
      <c r="S173" s="344"/>
      <c r="T173" s="335"/>
      <c r="U173" s="344"/>
      <c r="W173" s="311"/>
      <c r="X173" s="311"/>
      <c r="Y173" s="311"/>
      <c r="Z173" s="311"/>
    </row>
    <row r="174" spans="2:26" x14ac:dyDescent="0.25">
      <c r="B174" s="311"/>
      <c r="L174" s="110"/>
      <c r="Q174" s="311"/>
      <c r="R174" s="335"/>
      <c r="S174" s="344"/>
      <c r="T174" s="335"/>
      <c r="U174" s="344"/>
      <c r="W174" s="311"/>
      <c r="X174" s="311"/>
      <c r="Y174" s="311"/>
      <c r="Z174" s="311"/>
    </row>
    <row r="175" spans="2:26" x14ac:dyDescent="0.25">
      <c r="B175" s="311"/>
      <c r="L175" s="110"/>
      <c r="Q175" s="311"/>
      <c r="R175" s="335"/>
      <c r="S175" s="344"/>
      <c r="T175" s="335"/>
      <c r="U175" s="344"/>
      <c r="W175" s="311"/>
      <c r="X175" s="311"/>
      <c r="Y175" s="311"/>
      <c r="Z175" s="311"/>
    </row>
    <row r="176" spans="2:26" x14ac:dyDescent="0.25">
      <c r="B176" s="311"/>
      <c r="L176" s="110"/>
      <c r="Q176" s="311"/>
      <c r="R176" s="335"/>
      <c r="S176" s="344"/>
      <c r="T176" s="335"/>
      <c r="U176" s="344"/>
      <c r="W176" s="311"/>
      <c r="X176" s="311"/>
      <c r="Y176" s="311"/>
      <c r="Z176" s="311"/>
    </row>
    <row r="177" spans="2:26" x14ac:dyDescent="0.25">
      <c r="B177" s="311"/>
      <c r="L177" s="110"/>
      <c r="Q177" s="311"/>
      <c r="R177" s="335"/>
      <c r="S177" s="344"/>
      <c r="T177" s="335"/>
      <c r="U177" s="344"/>
      <c r="W177" s="311"/>
      <c r="X177" s="311"/>
      <c r="Y177" s="311"/>
      <c r="Z177" s="311"/>
    </row>
    <row r="178" spans="2:26" x14ac:dyDescent="0.25">
      <c r="B178" s="311"/>
      <c r="L178" s="110"/>
      <c r="Q178" s="311"/>
      <c r="R178" s="335"/>
      <c r="S178" s="344"/>
      <c r="T178" s="335"/>
      <c r="U178" s="344"/>
      <c r="W178" s="311"/>
      <c r="X178" s="311"/>
      <c r="Y178" s="311"/>
      <c r="Z178" s="311"/>
    </row>
    <row r="179" spans="2:26" x14ac:dyDescent="0.25">
      <c r="B179" s="311"/>
      <c r="L179" s="110"/>
      <c r="Q179" s="311"/>
      <c r="R179" s="335"/>
      <c r="S179" s="344"/>
      <c r="T179" s="335"/>
      <c r="U179" s="344"/>
      <c r="W179" s="311"/>
      <c r="X179" s="311"/>
      <c r="Y179" s="311"/>
      <c r="Z179" s="311"/>
    </row>
    <row r="180" spans="2:26" x14ac:dyDescent="0.25">
      <c r="B180" s="311"/>
      <c r="L180" s="110"/>
      <c r="Q180" s="311"/>
      <c r="R180" s="335"/>
      <c r="S180" s="344"/>
      <c r="T180" s="335"/>
      <c r="U180" s="344"/>
      <c r="W180" s="311"/>
      <c r="X180" s="311"/>
      <c r="Y180" s="311"/>
      <c r="Z180" s="311"/>
    </row>
    <row r="181" spans="2:26" x14ac:dyDescent="0.25">
      <c r="B181" s="311"/>
      <c r="L181" s="110"/>
      <c r="Q181" s="311"/>
      <c r="R181" s="335"/>
      <c r="S181" s="344"/>
      <c r="T181" s="335"/>
      <c r="U181" s="344"/>
      <c r="W181" s="311"/>
      <c r="X181" s="311"/>
      <c r="Y181" s="311"/>
      <c r="Z181" s="311"/>
    </row>
    <row r="182" spans="2:26" x14ac:dyDescent="0.25">
      <c r="B182" s="311"/>
      <c r="L182" s="110"/>
      <c r="Q182" s="311"/>
      <c r="R182" s="335"/>
      <c r="S182" s="344"/>
      <c r="T182" s="335"/>
      <c r="U182" s="344"/>
      <c r="W182" s="311"/>
      <c r="X182" s="311"/>
      <c r="Y182" s="311"/>
      <c r="Z182" s="311"/>
    </row>
    <row r="183" spans="2:26" x14ac:dyDescent="0.25">
      <c r="B183" s="311"/>
      <c r="L183" s="110"/>
      <c r="Q183" s="311"/>
      <c r="R183" s="335"/>
      <c r="S183" s="344"/>
      <c r="T183" s="335"/>
      <c r="U183" s="344"/>
      <c r="W183" s="311"/>
      <c r="X183" s="311"/>
      <c r="Y183" s="311"/>
      <c r="Z183" s="311"/>
    </row>
    <row r="184" spans="2:26" x14ac:dyDescent="0.25">
      <c r="B184" s="311"/>
      <c r="L184" s="110"/>
      <c r="Q184" s="311"/>
      <c r="R184" s="335"/>
      <c r="S184" s="344"/>
      <c r="T184" s="335"/>
      <c r="U184" s="344"/>
      <c r="W184" s="311"/>
      <c r="X184" s="311"/>
      <c r="Y184" s="311"/>
      <c r="Z184" s="311"/>
    </row>
    <row r="185" spans="2:26" x14ac:dyDescent="0.25">
      <c r="B185" s="311"/>
      <c r="L185" s="110"/>
      <c r="Q185" s="311"/>
      <c r="R185" s="335"/>
      <c r="S185" s="344"/>
      <c r="T185" s="335"/>
      <c r="U185" s="344"/>
      <c r="W185" s="311"/>
      <c r="X185" s="311"/>
      <c r="Y185" s="311"/>
      <c r="Z185" s="311"/>
    </row>
    <row r="186" spans="2:26" x14ac:dyDescent="0.25">
      <c r="B186" s="311"/>
      <c r="L186" s="110"/>
      <c r="Q186" s="311"/>
      <c r="R186" s="335"/>
      <c r="S186" s="344"/>
      <c r="T186" s="335"/>
      <c r="U186" s="344"/>
      <c r="W186" s="311"/>
      <c r="X186" s="311"/>
      <c r="Y186" s="311"/>
      <c r="Z186" s="311"/>
    </row>
    <row r="187" spans="2:26" x14ac:dyDescent="0.25">
      <c r="B187" s="311"/>
      <c r="L187" s="110"/>
      <c r="Q187" s="311"/>
      <c r="R187" s="335"/>
      <c r="S187" s="344"/>
      <c r="T187" s="335"/>
      <c r="U187" s="344"/>
      <c r="W187" s="311"/>
      <c r="X187" s="311"/>
      <c r="Y187" s="311"/>
      <c r="Z187" s="311"/>
    </row>
    <row r="188" spans="2:26" x14ac:dyDescent="0.25">
      <c r="B188" s="311"/>
      <c r="L188" s="110"/>
      <c r="Q188" s="311"/>
      <c r="R188" s="335"/>
      <c r="S188" s="344"/>
      <c r="T188" s="335"/>
      <c r="U188" s="344"/>
      <c r="W188" s="311"/>
      <c r="X188" s="311"/>
      <c r="Y188" s="311"/>
      <c r="Z188" s="311"/>
    </row>
    <row r="189" spans="2:26" x14ac:dyDescent="0.25">
      <c r="B189" s="311"/>
      <c r="L189" s="110"/>
      <c r="Q189" s="311"/>
      <c r="R189" s="335"/>
      <c r="S189" s="344"/>
      <c r="T189" s="335"/>
      <c r="U189" s="344"/>
      <c r="W189" s="311"/>
      <c r="X189" s="311"/>
      <c r="Y189" s="311"/>
      <c r="Z189" s="311"/>
    </row>
    <row r="190" spans="2:26" x14ac:dyDescent="0.25">
      <c r="B190" s="311"/>
      <c r="L190" s="110"/>
      <c r="Q190" s="311"/>
      <c r="R190" s="335"/>
      <c r="S190" s="344"/>
      <c r="T190" s="335"/>
      <c r="U190" s="344"/>
      <c r="W190" s="311"/>
      <c r="X190" s="311"/>
      <c r="Y190" s="311"/>
      <c r="Z190" s="311"/>
    </row>
    <row r="191" spans="2:26" x14ac:dyDescent="0.25">
      <c r="B191" s="311"/>
      <c r="L191" s="110"/>
      <c r="Q191" s="311"/>
      <c r="R191" s="335"/>
      <c r="S191" s="344"/>
      <c r="T191" s="335"/>
      <c r="U191" s="344"/>
      <c r="W191" s="311"/>
      <c r="X191" s="311"/>
      <c r="Y191" s="311"/>
      <c r="Z191" s="311"/>
    </row>
    <row r="192" spans="2:26" x14ac:dyDescent="0.25">
      <c r="B192" s="311"/>
      <c r="L192" s="110"/>
      <c r="Q192" s="311"/>
      <c r="R192" s="335"/>
      <c r="S192" s="344"/>
      <c r="T192" s="335"/>
      <c r="U192" s="344"/>
      <c r="W192" s="311"/>
      <c r="X192" s="311"/>
      <c r="Y192" s="311"/>
      <c r="Z192" s="311"/>
    </row>
    <row r="193" spans="2:26" x14ac:dyDescent="0.25">
      <c r="B193" s="311"/>
      <c r="L193" s="110"/>
      <c r="Q193" s="311"/>
      <c r="R193" s="335"/>
      <c r="S193" s="344"/>
      <c r="T193" s="335"/>
      <c r="U193" s="344"/>
      <c r="W193" s="311"/>
      <c r="X193" s="311"/>
      <c r="Y193" s="311"/>
      <c r="Z193" s="311"/>
    </row>
    <row r="194" spans="2:26" x14ac:dyDescent="0.25">
      <c r="B194" s="311"/>
      <c r="L194" s="110"/>
      <c r="Q194" s="311"/>
      <c r="R194" s="335"/>
      <c r="S194" s="344"/>
      <c r="T194" s="335"/>
      <c r="U194" s="344"/>
      <c r="W194" s="311"/>
      <c r="X194" s="311"/>
      <c r="Y194" s="311"/>
      <c r="Z194" s="311"/>
    </row>
    <row r="195" spans="2:26" x14ac:dyDescent="0.25">
      <c r="B195" s="311"/>
      <c r="L195" s="110"/>
      <c r="Q195" s="311"/>
      <c r="R195" s="335"/>
      <c r="S195" s="344"/>
      <c r="T195" s="335"/>
      <c r="U195" s="344"/>
      <c r="W195" s="311"/>
      <c r="X195" s="311"/>
      <c r="Y195" s="311"/>
      <c r="Z195" s="311"/>
    </row>
    <row r="196" spans="2:26" x14ac:dyDescent="0.25">
      <c r="B196" s="311"/>
      <c r="L196" s="110"/>
      <c r="Q196" s="311"/>
      <c r="R196" s="335"/>
      <c r="S196" s="344"/>
      <c r="T196" s="335"/>
      <c r="U196" s="344"/>
      <c r="W196" s="311"/>
      <c r="X196" s="311"/>
      <c r="Y196" s="311"/>
      <c r="Z196" s="311"/>
    </row>
    <row r="197" spans="2:26" x14ac:dyDescent="0.25">
      <c r="B197" s="311"/>
      <c r="L197" s="110"/>
      <c r="Q197" s="311"/>
      <c r="R197" s="335"/>
      <c r="S197" s="344"/>
      <c r="T197" s="335"/>
      <c r="U197" s="344"/>
      <c r="W197" s="311"/>
      <c r="X197" s="311"/>
      <c r="Y197" s="311"/>
      <c r="Z197" s="311"/>
    </row>
    <row r="198" spans="2:26" x14ac:dyDescent="0.25">
      <c r="B198" s="311"/>
      <c r="L198" s="110"/>
      <c r="Q198" s="311"/>
      <c r="R198" s="335"/>
      <c r="S198" s="344"/>
      <c r="T198" s="335"/>
      <c r="U198" s="344"/>
      <c r="W198" s="311"/>
      <c r="X198" s="311"/>
      <c r="Y198" s="311"/>
      <c r="Z198" s="311"/>
    </row>
    <row r="199" spans="2:26" x14ac:dyDescent="0.25">
      <c r="B199" s="311"/>
      <c r="L199" s="110"/>
      <c r="Q199" s="311"/>
      <c r="R199" s="335"/>
      <c r="S199" s="344"/>
      <c r="T199" s="335"/>
      <c r="U199" s="344"/>
      <c r="W199" s="311"/>
      <c r="X199" s="311"/>
      <c r="Y199" s="311"/>
      <c r="Z199" s="311"/>
    </row>
    <row r="200" spans="2:26" x14ac:dyDescent="0.25">
      <c r="B200" s="311"/>
      <c r="L200" s="110"/>
      <c r="Q200" s="311"/>
      <c r="R200" s="335"/>
      <c r="S200" s="344"/>
      <c r="T200" s="335"/>
      <c r="U200" s="344"/>
      <c r="W200" s="311"/>
      <c r="X200" s="311"/>
      <c r="Y200" s="311"/>
      <c r="Z200" s="311"/>
    </row>
    <row r="201" spans="2:26" x14ac:dyDescent="0.25">
      <c r="B201" s="311"/>
      <c r="L201" s="110"/>
      <c r="Q201" s="311"/>
      <c r="R201" s="335"/>
      <c r="S201" s="344"/>
      <c r="T201" s="335"/>
      <c r="U201" s="344"/>
      <c r="W201" s="311"/>
      <c r="X201" s="311"/>
      <c r="Y201" s="311"/>
      <c r="Z201" s="311"/>
    </row>
    <row r="202" spans="2:26" x14ac:dyDescent="0.25">
      <c r="B202" s="311"/>
      <c r="L202" s="110"/>
      <c r="Q202" s="311"/>
      <c r="R202" s="335"/>
      <c r="S202" s="344"/>
      <c r="T202" s="335"/>
      <c r="U202" s="344"/>
      <c r="W202" s="311"/>
      <c r="X202" s="311"/>
      <c r="Y202" s="311"/>
      <c r="Z202" s="311"/>
    </row>
    <row r="203" spans="2:26" x14ac:dyDescent="0.25">
      <c r="B203" s="311"/>
      <c r="L203" s="110"/>
      <c r="Q203" s="311"/>
      <c r="R203" s="335"/>
      <c r="S203" s="344"/>
      <c r="T203" s="335"/>
      <c r="U203" s="344"/>
      <c r="W203" s="311"/>
      <c r="X203" s="311"/>
      <c r="Y203" s="311"/>
      <c r="Z203" s="311"/>
    </row>
    <row r="204" spans="2:26" x14ac:dyDescent="0.25">
      <c r="B204" s="311"/>
      <c r="L204" s="110"/>
      <c r="Q204" s="311"/>
      <c r="R204" s="335"/>
      <c r="S204" s="344"/>
      <c r="T204" s="335"/>
      <c r="U204" s="344"/>
      <c r="W204" s="311"/>
      <c r="X204" s="311"/>
      <c r="Y204" s="311"/>
      <c r="Z204" s="311"/>
    </row>
    <row r="205" spans="2:26" x14ac:dyDescent="0.25">
      <c r="B205" s="311"/>
      <c r="L205" s="110"/>
      <c r="Q205" s="311"/>
      <c r="R205" s="335"/>
      <c r="S205" s="344"/>
      <c r="T205" s="335"/>
      <c r="U205" s="344"/>
      <c r="W205" s="311"/>
      <c r="X205" s="311"/>
      <c r="Y205" s="311"/>
      <c r="Z205" s="311"/>
    </row>
    <row r="206" spans="2:26" x14ac:dyDescent="0.25">
      <c r="B206" s="311"/>
      <c r="L206" s="110"/>
      <c r="Q206" s="311"/>
      <c r="R206" s="335"/>
      <c r="S206" s="344"/>
      <c r="T206" s="335"/>
      <c r="U206" s="344"/>
      <c r="W206" s="311"/>
      <c r="X206" s="311"/>
      <c r="Y206" s="311"/>
      <c r="Z206" s="311"/>
    </row>
    <row r="207" spans="2:26" x14ac:dyDescent="0.25">
      <c r="B207" s="311"/>
      <c r="L207" s="110"/>
      <c r="Q207" s="311"/>
      <c r="R207" s="335"/>
      <c r="S207" s="344"/>
      <c r="T207" s="335"/>
      <c r="U207" s="344"/>
      <c r="W207" s="311"/>
      <c r="X207" s="311"/>
      <c r="Y207" s="311"/>
      <c r="Z207" s="311"/>
    </row>
    <row r="208" spans="2:26" x14ac:dyDescent="0.25">
      <c r="B208" s="311"/>
      <c r="L208" s="110"/>
      <c r="Q208" s="311"/>
      <c r="R208" s="335"/>
      <c r="S208" s="344"/>
      <c r="T208" s="335"/>
      <c r="U208" s="344"/>
      <c r="W208" s="311"/>
      <c r="X208" s="311"/>
      <c r="Y208" s="311"/>
      <c r="Z208" s="311"/>
    </row>
    <row r="209" spans="2:26" x14ac:dyDescent="0.25">
      <c r="B209" s="311"/>
      <c r="L209" s="110"/>
      <c r="Q209" s="311"/>
      <c r="R209" s="335"/>
      <c r="S209" s="344"/>
      <c r="T209" s="335"/>
      <c r="U209" s="344"/>
      <c r="W209" s="311"/>
      <c r="X209" s="311"/>
      <c r="Y209" s="311"/>
      <c r="Z209" s="311"/>
    </row>
    <row r="210" spans="2:26" x14ac:dyDescent="0.25">
      <c r="B210" s="311"/>
      <c r="L210" s="110"/>
      <c r="Q210" s="311"/>
      <c r="R210" s="335"/>
      <c r="S210" s="344"/>
      <c r="T210" s="335"/>
      <c r="U210" s="344"/>
      <c r="W210" s="311"/>
      <c r="X210" s="311"/>
      <c r="Y210" s="311"/>
      <c r="Z210" s="311"/>
    </row>
    <row r="211" spans="2:26" x14ac:dyDescent="0.25">
      <c r="B211" s="311"/>
      <c r="L211" s="110"/>
      <c r="Q211" s="311"/>
      <c r="R211" s="335"/>
      <c r="S211" s="344"/>
      <c r="T211" s="335"/>
      <c r="U211" s="344"/>
      <c r="W211" s="311"/>
      <c r="X211" s="311"/>
      <c r="Y211" s="311"/>
      <c r="Z211" s="311"/>
    </row>
    <row r="212" spans="2:26" x14ac:dyDescent="0.25">
      <c r="B212" s="311"/>
      <c r="L212" s="110"/>
      <c r="Q212" s="311"/>
      <c r="R212" s="335"/>
      <c r="S212" s="344"/>
      <c r="T212" s="335"/>
      <c r="U212" s="344"/>
      <c r="W212" s="311"/>
      <c r="X212" s="311"/>
      <c r="Y212" s="311"/>
      <c r="Z212" s="311"/>
    </row>
    <row r="213" spans="2:26" x14ac:dyDescent="0.25">
      <c r="B213" s="311"/>
      <c r="L213" s="110"/>
      <c r="Q213" s="311"/>
      <c r="R213" s="335"/>
      <c r="S213" s="344"/>
      <c r="T213" s="335"/>
      <c r="U213" s="344"/>
      <c r="W213" s="311"/>
      <c r="X213" s="311"/>
      <c r="Y213" s="311"/>
      <c r="Z213" s="311"/>
    </row>
    <row r="214" spans="2:26" x14ac:dyDescent="0.25">
      <c r="B214" s="311"/>
      <c r="L214" s="110"/>
      <c r="Q214" s="311"/>
      <c r="R214" s="335"/>
      <c r="S214" s="344"/>
      <c r="T214" s="335"/>
      <c r="U214" s="344"/>
      <c r="W214" s="311"/>
      <c r="X214" s="311"/>
      <c r="Y214" s="311"/>
      <c r="Z214" s="311"/>
    </row>
    <row r="215" spans="2:26" x14ac:dyDescent="0.25">
      <c r="B215" s="311"/>
      <c r="L215" s="110"/>
      <c r="Q215" s="311"/>
      <c r="R215" s="335"/>
      <c r="S215" s="344"/>
      <c r="T215" s="335"/>
      <c r="U215" s="344"/>
      <c r="W215" s="311"/>
      <c r="X215" s="311"/>
      <c r="Y215" s="311"/>
      <c r="Z215" s="311"/>
    </row>
    <row r="216" spans="2:26" x14ac:dyDescent="0.25">
      <c r="B216" s="311"/>
      <c r="L216" s="110"/>
      <c r="Q216" s="311"/>
      <c r="R216" s="335"/>
      <c r="S216" s="344"/>
      <c r="T216" s="335"/>
      <c r="U216" s="344"/>
      <c r="W216" s="311"/>
      <c r="X216" s="311"/>
      <c r="Y216" s="311"/>
      <c r="Z216" s="311"/>
    </row>
    <row r="217" spans="2:26" x14ac:dyDescent="0.25">
      <c r="B217" s="311"/>
      <c r="L217" s="110"/>
      <c r="Q217" s="311"/>
      <c r="R217" s="335"/>
      <c r="S217" s="344"/>
      <c r="T217" s="335"/>
      <c r="U217" s="344"/>
      <c r="W217" s="311"/>
      <c r="X217" s="311"/>
      <c r="Y217" s="311"/>
      <c r="Z217" s="311"/>
    </row>
  </sheetData>
  <pageMargins left="0.7" right="0.7" top="0.75" bottom="0.75" header="0.3" footer="0.3"/>
  <pageSetup orientation="landscape" horizontalDpi="300" verticalDpi="300"/>
  <headerFooter>
    <oddHeader>&amp;CASI Webinar Income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topLeftCell="A16" zoomScale="96" zoomScaleNormal="96" workbookViewId="0">
      <selection activeCell="W23" sqref="W23"/>
    </sheetView>
  </sheetViews>
  <sheetFormatPr defaultRowHeight="15" x14ac:dyDescent="0.25"/>
  <cols>
    <col min="1" max="1" width="21.7109375" customWidth="1"/>
    <col min="2" max="5" width="9.7109375" customWidth="1"/>
    <col min="6" max="6" width="9.5703125" customWidth="1"/>
    <col min="7" max="12" width="9.7109375" customWidth="1"/>
    <col min="13" max="13" width="9.7109375" style="32" customWidth="1"/>
    <col min="14" max="14" width="9.7109375" style="110" customWidth="1"/>
    <col min="15" max="15" width="9.7109375" style="32" customWidth="1"/>
    <col min="16" max="16" width="9.7109375" style="110" customWidth="1"/>
    <col min="17" max="17" width="13.85546875" customWidth="1"/>
    <col min="18" max="18" width="9.7109375" style="32" customWidth="1"/>
    <col min="19" max="19" width="9.7109375" style="110" customWidth="1"/>
    <col min="20" max="20" width="9.7109375" style="32" customWidth="1"/>
    <col min="21" max="22" width="9.7109375" style="110" customWidth="1"/>
    <col min="23" max="23" width="12.28515625" customWidth="1"/>
  </cols>
  <sheetData>
    <row r="1" spans="1:23" ht="30.75" customHeight="1" x14ac:dyDescent="0.25">
      <c r="A1" s="149" t="s">
        <v>0</v>
      </c>
      <c r="B1" s="150" t="s">
        <v>1</v>
      </c>
      <c r="C1" s="151" t="s">
        <v>2</v>
      </c>
      <c r="D1" s="151" t="s">
        <v>3</v>
      </c>
      <c r="E1" s="151" t="s">
        <v>4</v>
      </c>
      <c r="F1" s="152" t="s">
        <v>3</v>
      </c>
      <c r="G1" s="151" t="s">
        <v>1</v>
      </c>
      <c r="H1" s="151" t="s">
        <v>2</v>
      </c>
      <c r="I1" s="151" t="s">
        <v>3</v>
      </c>
      <c r="J1" s="151" t="s">
        <v>4</v>
      </c>
      <c r="K1" s="152" t="s">
        <v>3</v>
      </c>
      <c r="L1" s="151" t="s">
        <v>1</v>
      </c>
      <c r="M1" s="151" t="s">
        <v>2</v>
      </c>
      <c r="N1" s="153" t="s">
        <v>3</v>
      </c>
      <c r="O1" s="151" t="s">
        <v>4</v>
      </c>
      <c r="P1" s="154" t="s">
        <v>3</v>
      </c>
      <c r="Q1" s="150" t="s">
        <v>1</v>
      </c>
      <c r="R1" s="151" t="s">
        <v>2</v>
      </c>
      <c r="S1" s="153" t="s">
        <v>3</v>
      </c>
      <c r="T1" s="151" t="s">
        <v>4</v>
      </c>
      <c r="U1" s="153" t="s">
        <v>3</v>
      </c>
      <c r="V1" s="155" t="s">
        <v>25</v>
      </c>
      <c r="W1" s="142" t="s">
        <v>26</v>
      </c>
    </row>
    <row r="2" spans="1:23" ht="19.5" customHeight="1" x14ac:dyDescent="0.25">
      <c r="A2" s="593" t="s">
        <v>6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146"/>
      <c r="W2" s="148"/>
    </row>
    <row r="3" spans="1:23" ht="19.5" customHeight="1" thickBot="1" x14ac:dyDescent="0.3">
      <c r="A3" s="85" t="s">
        <v>7</v>
      </c>
      <c r="B3" s="86">
        <v>42094</v>
      </c>
      <c r="C3" s="87">
        <v>0</v>
      </c>
      <c r="D3" s="88"/>
      <c r="E3" s="87">
        <v>1</v>
      </c>
      <c r="F3" s="89">
        <v>40</v>
      </c>
      <c r="G3" s="86">
        <v>42185</v>
      </c>
      <c r="H3" s="87">
        <v>0</v>
      </c>
      <c r="I3" s="88"/>
      <c r="J3" s="87">
        <v>0</v>
      </c>
      <c r="K3" s="89"/>
      <c r="L3" s="115">
        <v>42277</v>
      </c>
      <c r="M3" s="106">
        <v>8</v>
      </c>
      <c r="N3" s="107">
        <v>160</v>
      </c>
      <c r="O3" s="106">
        <v>0</v>
      </c>
      <c r="P3" s="108">
        <v>0</v>
      </c>
      <c r="Q3" s="115">
        <v>42277</v>
      </c>
      <c r="R3" s="106">
        <v>0</v>
      </c>
      <c r="S3" s="107"/>
      <c r="T3" s="106">
        <v>0</v>
      </c>
      <c r="U3" s="108"/>
      <c r="V3" s="147">
        <f>S3+U3</f>
        <v>0</v>
      </c>
      <c r="W3" s="143">
        <f>D3+F3+I3+K3+N3+P3+S3+U3</f>
        <v>200</v>
      </c>
    </row>
    <row r="4" spans="1:23" ht="19.5" customHeight="1" x14ac:dyDescent="0.25">
      <c r="A4" s="595" t="s">
        <v>8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156"/>
      <c r="W4" s="144"/>
    </row>
    <row r="5" spans="1:23" ht="19.5" customHeight="1" thickBot="1" x14ac:dyDescent="0.3">
      <c r="A5" s="90" t="s">
        <v>9</v>
      </c>
      <c r="B5" s="91">
        <v>42094</v>
      </c>
      <c r="C5" s="92">
        <v>0</v>
      </c>
      <c r="D5" s="93"/>
      <c r="E5" s="92">
        <v>2</v>
      </c>
      <c r="F5" s="94">
        <v>80</v>
      </c>
      <c r="G5" s="91">
        <v>42185</v>
      </c>
      <c r="H5" s="92">
        <v>2</v>
      </c>
      <c r="I5" s="93">
        <v>40</v>
      </c>
      <c r="J5" s="92">
        <v>0</v>
      </c>
      <c r="K5" s="94"/>
      <c r="L5" s="113">
        <v>42277</v>
      </c>
      <c r="M5" s="114">
        <v>9</v>
      </c>
      <c r="N5" s="116">
        <v>180</v>
      </c>
      <c r="O5" s="114">
        <v>1</v>
      </c>
      <c r="P5" s="117">
        <v>20</v>
      </c>
      <c r="Q5" s="113">
        <v>42369</v>
      </c>
      <c r="R5" s="114">
        <v>1</v>
      </c>
      <c r="S5" s="116">
        <v>29</v>
      </c>
      <c r="T5" s="114"/>
      <c r="U5" s="117"/>
      <c r="V5" s="147">
        <f>S5+U5</f>
        <v>29</v>
      </c>
      <c r="W5" s="143">
        <f>D5+F5+I5+K5+N5+P5+S5+U5</f>
        <v>349</v>
      </c>
    </row>
    <row r="6" spans="1:23" ht="19.5" customHeight="1" x14ac:dyDescent="0.25">
      <c r="A6" s="593" t="s">
        <v>10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157"/>
      <c r="W6" s="144"/>
    </row>
    <row r="7" spans="1:23" ht="19.5" customHeight="1" thickBot="1" x14ac:dyDescent="0.3">
      <c r="A7" s="85" t="s">
        <v>11</v>
      </c>
      <c r="B7" s="86">
        <v>42094</v>
      </c>
      <c r="C7" s="87">
        <v>0</v>
      </c>
      <c r="D7" s="95"/>
      <c r="E7" s="87">
        <v>0</v>
      </c>
      <c r="F7" s="96"/>
      <c r="G7" s="86">
        <v>42185</v>
      </c>
      <c r="H7" s="87">
        <v>0</v>
      </c>
      <c r="I7" s="95"/>
      <c r="J7" s="87">
        <v>0</v>
      </c>
      <c r="K7" s="96"/>
      <c r="L7" s="113">
        <v>42277</v>
      </c>
      <c r="M7" s="114">
        <v>2</v>
      </c>
      <c r="N7" s="116">
        <v>40</v>
      </c>
      <c r="O7" s="114">
        <v>1</v>
      </c>
      <c r="P7" s="117">
        <v>69</v>
      </c>
      <c r="Q7" s="113">
        <v>42369</v>
      </c>
      <c r="R7" s="114">
        <v>0</v>
      </c>
      <c r="S7" s="116"/>
      <c r="T7" s="114">
        <v>0</v>
      </c>
      <c r="U7" s="117"/>
      <c r="V7" s="147">
        <f>S7+U7</f>
        <v>0</v>
      </c>
      <c r="W7" s="143">
        <f>D7+F7+I7+K7+N7+P7+S7+U7</f>
        <v>109</v>
      </c>
    </row>
    <row r="8" spans="1:23" ht="19.5" customHeight="1" x14ac:dyDescent="0.25">
      <c r="A8" s="599" t="s">
        <v>12</v>
      </c>
      <c r="B8" s="600"/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156"/>
      <c r="W8" s="144"/>
    </row>
    <row r="9" spans="1:23" ht="19.5" customHeight="1" thickBot="1" x14ac:dyDescent="0.3">
      <c r="A9" s="90" t="s">
        <v>13</v>
      </c>
      <c r="B9" s="91">
        <v>42094</v>
      </c>
      <c r="C9" s="92">
        <v>0</v>
      </c>
      <c r="D9" s="97"/>
      <c r="E9" s="92">
        <v>0</v>
      </c>
      <c r="F9" s="98"/>
      <c r="G9" s="91">
        <v>42185</v>
      </c>
      <c r="H9" s="92">
        <v>0</v>
      </c>
      <c r="I9" s="97"/>
      <c r="J9" s="92">
        <v>0</v>
      </c>
      <c r="K9" s="98"/>
      <c r="L9" s="113">
        <v>42277</v>
      </c>
      <c r="M9" s="114">
        <v>2</v>
      </c>
      <c r="N9" s="116">
        <v>40</v>
      </c>
      <c r="O9" s="114">
        <v>0</v>
      </c>
      <c r="P9" s="117">
        <v>0</v>
      </c>
      <c r="Q9" s="113">
        <v>42369</v>
      </c>
      <c r="R9" s="114">
        <v>1</v>
      </c>
      <c r="S9" s="116">
        <v>29</v>
      </c>
      <c r="T9" s="114">
        <v>0</v>
      </c>
      <c r="U9" s="117"/>
      <c r="V9" s="147">
        <f>S9+U9</f>
        <v>29</v>
      </c>
      <c r="W9" s="143">
        <f>D9+F9+I9+K9+N9+P9+S9+U9</f>
        <v>69</v>
      </c>
    </row>
    <row r="10" spans="1:23" ht="19.5" customHeight="1" x14ac:dyDescent="0.25">
      <c r="A10" s="593" t="s">
        <v>14</v>
      </c>
      <c r="B10" s="594"/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157"/>
      <c r="W10" s="144"/>
    </row>
    <row r="11" spans="1:23" ht="19.5" customHeight="1" thickBot="1" x14ac:dyDescent="0.3">
      <c r="A11" s="85" t="s">
        <v>11</v>
      </c>
      <c r="B11" s="86">
        <v>42094</v>
      </c>
      <c r="C11" s="87">
        <v>0</v>
      </c>
      <c r="D11" s="95"/>
      <c r="E11" s="87">
        <v>0</v>
      </c>
      <c r="F11" s="96"/>
      <c r="G11" s="86">
        <v>42185</v>
      </c>
      <c r="H11" s="87">
        <v>0</v>
      </c>
      <c r="I11" s="95"/>
      <c r="J11" s="87">
        <v>0</v>
      </c>
      <c r="K11" s="111"/>
      <c r="L11" s="113">
        <v>42277</v>
      </c>
      <c r="M11" s="114">
        <v>3</v>
      </c>
      <c r="N11" s="116">
        <v>60</v>
      </c>
      <c r="O11" s="114">
        <v>1</v>
      </c>
      <c r="P11" s="117">
        <v>69</v>
      </c>
      <c r="Q11" s="113">
        <v>42369</v>
      </c>
      <c r="R11" s="114">
        <v>0</v>
      </c>
      <c r="S11" s="116"/>
      <c r="T11" s="114">
        <v>0</v>
      </c>
      <c r="U11" s="117"/>
      <c r="V11" s="147">
        <f>S11+U11</f>
        <v>0</v>
      </c>
      <c r="W11" s="143">
        <f>D11+F11+I11+K11+N11+P11+S11+U11</f>
        <v>129</v>
      </c>
    </row>
    <row r="12" spans="1:23" ht="19.5" customHeight="1" x14ac:dyDescent="0.25">
      <c r="A12" s="599" t="s">
        <v>15</v>
      </c>
      <c r="B12" s="600"/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156"/>
      <c r="W12" s="144"/>
    </row>
    <row r="13" spans="1:23" ht="19.5" customHeight="1" thickBot="1" x14ac:dyDescent="0.3">
      <c r="A13" s="90" t="s">
        <v>16</v>
      </c>
      <c r="B13" s="91">
        <v>42094</v>
      </c>
      <c r="C13" s="92">
        <v>4</v>
      </c>
      <c r="D13" s="93">
        <v>80</v>
      </c>
      <c r="E13" s="92">
        <v>0</v>
      </c>
      <c r="F13" s="94"/>
      <c r="G13" s="91">
        <v>42185</v>
      </c>
      <c r="H13" s="92">
        <v>0</v>
      </c>
      <c r="I13" s="93"/>
      <c r="J13" s="92">
        <v>0</v>
      </c>
      <c r="K13" s="94"/>
      <c r="L13" s="113">
        <v>42277</v>
      </c>
      <c r="M13" s="114">
        <v>9</v>
      </c>
      <c r="N13" s="116">
        <v>180</v>
      </c>
      <c r="O13" s="114">
        <v>0</v>
      </c>
      <c r="P13" s="117">
        <v>0</v>
      </c>
      <c r="Q13" s="113">
        <v>42369</v>
      </c>
      <c r="R13" s="114">
        <v>1</v>
      </c>
      <c r="S13" s="116">
        <v>29</v>
      </c>
      <c r="T13" s="114">
        <v>0</v>
      </c>
      <c r="U13" s="117"/>
      <c r="V13" s="147">
        <f>S13+U13</f>
        <v>29</v>
      </c>
      <c r="W13" s="143">
        <f>D13+F13+I13+K13+N13+P13+S13+U13</f>
        <v>289</v>
      </c>
    </row>
    <row r="14" spans="1:23" ht="19.5" customHeight="1" x14ac:dyDescent="0.25">
      <c r="A14" s="593" t="s">
        <v>17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157"/>
      <c r="W14" s="144"/>
    </row>
    <row r="15" spans="1:23" ht="19.5" customHeight="1" thickBot="1" x14ac:dyDescent="0.3">
      <c r="A15" s="85" t="s">
        <v>18</v>
      </c>
      <c r="B15" s="86">
        <v>42094</v>
      </c>
      <c r="C15" s="87">
        <v>1</v>
      </c>
      <c r="D15" s="95">
        <v>20</v>
      </c>
      <c r="E15" s="87">
        <v>1</v>
      </c>
      <c r="F15" s="96">
        <v>40</v>
      </c>
      <c r="G15" s="86">
        <v>42185</v>
      </c>
      <c r="H15" s="87">
        <v>2</v>
      </c>
      <c r="I15" s="95">
        <v>40</v>
      </c>
      <c r="J15" s="87">
        <v>0</v>
      </c>
      <c r="K15" s="96"/>
      <c r="L15" s="113">
        <v>42277</v>
      </c>
      <c r="M15" s="114">
        <v>14</v>
      </c>
      <c r="N15" s="116">
        <v>280</v>
      </c>
      <c r="O15" s="114">
        <v>1</v>
      </c>
      <c r="P15" s="117">
        <v>20</v>
      </c>
      <c r="Q15" s="113">
        <v>42369</v>
      </c>
      <c r="R15" s="114">
        <v>0</v>
      </c>
      <c r="S15" s="116"/>
      <c r="T15" s="114">
        <v>0</v>
      </c>
      <c r="U15" s="117"/>
      <c r="V15" s="147">
        <f>S15+U15</f>
        <v>0</v>
      </c>
      <c r="W15" s="143">
        <f>D15+F15+I15+K15+N15+P15+S15+U15</f>
        <v>400</v>
      </c>
    </row>
    <row r="16" spans="1:23" ht="19.5" customHeight="1" x14ac:dyDescent="0.25">
      <c r="A16" s="593" t="s">
        <v>21</v>
      </c>
      <c r="B16" s="594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157"/>
      <c r="W16" s="144"/>
    </row>
    <row r="17" spans="1:23" ht="19.5" customHeight="1" thickBot="1" x14ac:dyDescent="0.3">
      <c r="A17" s="85" t="s">
        <v>20</v>
      </c>
      <c r="B17" s="99">
        <v>42094</v>
      </c>
      <c r="C17" s="100">
        <v>0</v>
      </c>
      <c r="D17" s="101"/>
      <c r="E17" s="100">
        <v>0</v>
      </c>
      <c r="F17" s="102"/>
      <c r="G17" s="99">
        <v>42185</v>
      </c>
      <c r="H17" s="100">
        <v>1</v>
      </c>
      <c r="I17" s="101">
        <v>299</v>
      </c>
      <c r="J17" s="100">
        <v>0</v>
      </c>
      <c r="K17" s="102"/>
      <c r="L17" s="113">
        <v>42277</v>
      </c>
      <c r="M17" s="114">
        <v>1</v>
      </c>
      <c r="N17" s="116">
        <v>299</v>
      </c>
      <c r="O17" s="114">
        <v>0</v>
      </c>
      <c r="P17" s="117">
        <v>0</v>
      </c>
      <c r="Q17" s="113">
        <v>42369</v>
      </c>
      <c r="R17" s="114">
        <v>0</v>
      </c>
      <c r="S17" s="116"/>
      <c r="T17" s="114">
        <v>0</v>
      </c>
      <c r="U17" s="117"/>
      <c r="V17" s="147">
        <f>S17+U17</f>
        <v>0</v>
      </c>
      <c r="W17" s="143">
        <f>D17+F17+I17+K17+N17+P17+S17+U17</f>
        <v>598</v>
      </c>
    </row>
    <row r="18" spans="1:23" ht="19.5" customHeight="1" x14ac:dyDescent="0.25">
      <c r="A18" s="599" t="s">
        <v>22</v>
      </c>
      <c r="B18" s="600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156"/>
      <c r="W18" s="144"/>
    </row>
    <row r="19" spans="1:23" ht="19.5" customHeight="1" thickBot="1" x14ac:dyDescent="0.3">
      <c r="A19" s="103" t="s">
        <v>23</v>
      </c>
      <c r="B19" s="104">
        <v>42094</v>
      </c>
      <c r="C19" s="100">
        <v>3</v>
      </c>
      <c r="D19" s="101">
        <v>60</v>
      </c>
      <c r="E19" s="100">
        <v>1</v>
      </c>
      <c r="F19" s="105">
        <v>40</v>
      </c>
      <c r="G19" s="104">
        <v>42185</v>
      </c>
      <c r="H19" s="100">
        <v>1</v>
      </c>
      <c r="I19" s="101">
        <v>20</v>
      </c>
      <c r="J19" s="100"/>
      <c r="K19" s="105"/>
      <c r="L19" s="113">
        <v>42277</v>
      </c>
      <c r="M19" s="114">
        <v>10</v>
      </c>
      <c r="N19" s="116">
        <v>200</v>
      </c>
      <c r="O19" s="114">
        <v>2</v>
      </c>
      <c r="P19" s="117">
        <v>40</v>
      </c>
      <c r="Q19" s="113">
        <v>42369</v>
      </c>
      <c r="R19" s="114">
        <v>0</v>
      </c>
      <c r="S19" s="116"/>
      <c r="T19" s="114">
        <v>0</v>
      </c>
      <c r="U19" s="117"/>
      <c r="V19" s="147">
        <f>S19+U19</f>
        <v>0</v>
      </c>
      <c r="W19" s="143">
        <f>D19+F19+I19+K19+N19+P19+S19+U19</f>
        <v>360</v>
      </c>
    </row>
    <row r="20" spans="1:23" ht="19.5" customHeight="1" x14ac:dyDescent="0.25">
      <c r="A20" s="599" t="s">
        <v>27</v>
      </c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156"/>
      <c r="W20" s="144"/>
    </row>
    <row r="21" spans="1:23" ht="19.5" customHeight="1" thickBot="1" x14ac:dyDescent="0.3">
      <c r="A21" s="103" t="s">
        <v>28</v>
      </c>
      <c r="B21" s="104">
        <v>42094</v>
      </c>
      <c r="C21" s="106">
        <v>11</v>
      </c>
      <c r="D21" s="107">
        <v>220</v>
      </c>
      <c r="E21" s="106">
        <v>6</v>
      </c>
      <c r="F21" s="108">
        <v>140</v>
      </c>
      <c r="G21" s="104">
        <v>42185</v>
      </c>
      <c r="H21" s="106">
        <v>0</v>
      </c>
      <c r="I21" s="107"/>
      <c r="J21" s="106">
        <v>0</v>
      </c>
      <c r="K21" s="108"/>
      <c r="L21" s="113">
        <v>42277</v>
      </c>
      <c r="M21" s="114">
        <v>4</v>
      </c>
      <c r="N21" s="116">
        <v>80</v>
      </c>
      <c r="O21" s="114">
        <v>1</v>
      </c>
      <c r="P21" s="117">
        <v>20</v>
      </c>
      <c r="Q21" s="113">
        <v>42369</v>
      </c>
      <c r="R21" s="114">
        <v>0</v>
      </c>
      <c r="S21" s="116"/>
      <c r="T21" s="114">
        <v>0</v>
      </c>
      <c r="U21" s="117"/>
      <c r="V21" s="147">
        <f>S21+U21</f>
        <v>0</v>
      </c>
      <c r="W21" s="143">
        <f>D21+F21+I21+K21+N21+P21+S21+U21</f>
        <v>460</v>
      </c>
    </row>
    <row r="22" spans="1:23" ht="19.5" customHeight="1" x14ac:dyDescent="0.25">
      <c r="A22" s="601" t="s">
        <v>29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156"/>
      <c r="W22" s="144"/>
    </row>
    <row r="23" spans="1:23" ht="19.5" customHeight="1" thickBot="1" x14ac:dyDescent="0.3">
      <c r="A23" s="82" t="s">
        <v>30</v>
      </c>
      <c r="B23" s="77">
        <v>42094</v>
      </c>
      <c r="C23" s="83">
        <v>16</v>
      </c>
      <c r="D23" s="81">
        <v>3184</v>
      </c>
      <c r="E23" s="83">
        <v>15</v>
      </c>
      <c r="F23" s="84">
        <v>3605</v>
      </c>
      <c r="G23" s="77">
        <v>42185</v>
      </c>
      <c r="H23" s="83">
        <v>0</v>
      </c>
      <c r="I23" s="81"/>
      <c r="J23" s="83">
        <v>0</v>
      </c>
      <c r="K23" s="84"/>
      <c r="L23" s="113">
        <v>42277</v>
      </c>
      <c r="M23" s="114">
        <v>0</v>
      </c>
      <c r="N23" s="116">
        <v>0</v>
      </c>
      <c r="O23" s="114">
        <v>1</v>
      </c>
      <c r="P23" s="117">
        <v>299</v>
      </c>
      <c r="Q23" s="113">
        <v>42369</v>
      </c>
      <c r="R23" s="114">
        <v>0</v>
      </c>
      <c r="S23" s="116"/>
      <c r="T23" s="114">
        <v>2</v>
      </c>
      <c r="U23" s="117">
        <v>598</v>
      </c>
      <c r="V23" s="147">
        <f>S23+U23</f>
        <v>598</v>
      </c>
      <c r="W23" s="143">
        <f>D23+F23+I23+K23+N23+P23+S23+U23</f>
        <v>7686</v>
      </c>
    </row>
    <row r="24" spans="1:23" ht="19.5" customHeight="1" thickTop="1" x14ac:dyDescent="0.25">
      <c r="A24" s="599" t="s">
        <v>31</v>
      </c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156"/>
      <c r="W24" s="144"/>
    </row>
    <row r="25" spans="1:23" ht="19.5" customHeight="1" thickBot="1" x14ac:dyDescent="0.3">
      <c r="A25" s="103" t="s">
        <v>20</v>
      </c>
      <c r="B25" s="104">
        <v>42094</v>
      </c>
      <c r="C25" s="106">
        <v>2</v>
      </c>
      <c r="D25" s="107">
        <v>258</v>
      </c>
      <c r="E25" s="106">
        <v>1</v>
      </c>
      <c r="F25" s="108">
        <v>149</v>
      </c>
      <c r="G25" s="104">
        <v>42185</v>
      </c>
      <c r="H25" s="106">
        <v>0</v>
      </c>
      <c r="I25" s="107"/>
      <c r="J25" s="106">
        <v>0</v>
      </c>
      <c r="K25" s="108"/>
      <c r="L25" s="113">
        <v>42277</v>
      </c>
      <c r="M25" s="114">
        <v>0</v>
      </c>
      <c r="N25" s="116">
        <v>0</v>
      </c>
      <c r="O25" s="114">
        <v>0</v>
      </c>
      <c r="P25" s="117">
        <v>0</v>
      </c>
      <c r="Q25" s="113">
        <v>42369</v>
      </c>
      <c r="R25" s="114">
        <v>0</v>
      </c>
      <c r="S25" s="116"/>
      <c r="T25" s="114">
        <v>0</v>
      </c>
      <c r="U25" s="117"/>
      <c r="V25" s="147">
        <f>S25+U25</f>
        <v>0</v>
      </c>
      <c r="W25" s="143">
        <f>D25+F25+I25+K25+N25+P25+S25+U25</f>
        <v>407</v>
      </c>
    </row>
    <row r="26" spans="1:23" ht="19.5" customHeight="1" x14ac:dyDescent="0.25">
      <c r="A26" s="598" t="s">
        <v>32</v>
      </c>
      <c r="B26" s="598"/>
      <c r="C26" s="598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158"/>
      <c r="W26" s="144"/>
    </row>
    <row r="27" spans="1:23" ht="19.5" customHeight="1" thickBot="1" x14ac:dyDescent="0.3">
      <c r="A27" s="127" t="s">
        <v>9</v>
      </c>
      <c r="B27" s="128"/>
      <c r="C27" s="129"/>
      <c r="D27" s="130"/>
      <c r="E27" s="129"/>
      <c r="F27" s="130"/>
      <c r="G27" s="128"/>
      <c r="H27" s="129"/>
      <c r="I27" s="130"/>
      <c r="J27" s="129"/>
      <c r="K27" s="130"/>
      <c r="L27" s="113">
        <v>42277</v>
      </c>
      <c r="M27" s="114">
        <v>8</v>
      </c>
      <c r="N27" s="116">
        <v>160</v>
      </c>
      <c r="O27" s="114">
        <v>0</v>
      </c>
      <c r="P27" s="117">
        <v>0</v>
      </c>
      <c r="Q27" s="113">
        <v>42369</v>
      </c>
      <c r="R27" s="114">
        <v>0</v>
      </c>
      <c r="S27" s="116"/>
      <c r="T27" s="114">
        <v>0</v>
      </c>
      <c r="U27" s="117"/>
      <c r="V27" s="147">
        <f>S27+U27</f>
        <v>0</v>
      </c>
      <c r="W27" s="143">
        <f>D27+F27+I27+K27+N27+P27+S27+U27</f>
        <v>160</v>
      </c>
    </row>
    <row r="28" spans="1:23" ht="19.5" customHeight="1" thickTop="1" x14ac:dyDescent="0.25">
      <c r="A28" s="597" t="s">
        <v>33</v>
      </c>
      <c r="B28" s="597"/>
      <c r="C28" s="597"/>
      <c r="D28" s="597"/>
      <c r="E28" s="597"/>
      <c r="F28" s="597"/>
      <c r="G28" s="597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  <c r="U28" s="597"/>
      <c r="V28" s="158"/>
      <c r="W28" s="144"/>
    </row>
    <row r="29" spans="1:23" ht="19.5" customHeight="1" thickBot="1" x14ac:dyDescent="0.3">
      <c r="A29" s="127" t="s">
        <v>16</v>
      </c>
      <c r="B29" s="128"/>
      <c r="C29" s="129"/>
      <c r="D29" s="130"/>
      <c r="E29" s="129"/>
      <c r="F29" s="129"/>
      <c r="G29" s="128"/>
      <c r="H29" s="129"/>
      <c r="I29" s="130"/>
      <c r="J29" s="129"/>
      <c r="K29" s="131"/>
      <c r="L29" s="113">
        <v>42277</v>
      </c>
      <c r="M29" s="114">
        <v>63</v>
      </c>
      <c r="N29" s="116">
        <v>1227</v>
      </c>
      <c r="O29" s="114">
        <v>26</v>
      </c>
      <c r="P29" s="117">
        <v>654</v>
      </c>
      <c r="Q29" s="113">
        <v>42369</v>
      </c>
      <c r="R29" s="114">
        <v>0</v>
      </c>
      <c r="S29" s="116"/>
      <c r="T29" s="114">
        <v>1</v>
      </c>
      <c r="U29" s="117">
        <v>29</v>
      </c>
      <c r="V29" s="147">
        <f>S29+U29</f>
        <v>29</v>
      </c>
      <c r="W29" s="143">
        <f>D29+F29+I29+K29+N29+P29+S29+U29</f>
        <v>1910</v>
      </c>
    </row>
    <row r="30" spans="1:23" ht="19.5" customHeight="1" thickTop="1" x14ac:dyDescent="0.25">
      <c r="A30" s="597" t="s">
        <v>34</v>
      </c>
      <c r="B30" s="597"/>
      <c r="C30" s="597"/>
      <c r="D30" s="597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158"/>
      <c r="W30" s="144"/>
    </row>
    <row r="31" spans="1:23" ht="19.5" customHeight="1" thickBot="1" x14ac:dyDescent="0.3">
      <c r="A31" s="134" t="s">
        <v>35</v>
      </c>
      <c r="B31" s="135"/>
      <c r="C31" s="132"/>
      <c r="D31" s="136"/>
      <c r="E31" s="132"/>
      <c r="F31" s="136"/>
      <c r="G31" s="135"/>
      <c r="H31" s="132"/>
      <c r="I31" s="136"/>
      <c r="J31" s="132"/>
      <c r="K31" s="136"/>
      <c r="L31" s="135"/>
      <c r="M31" s="133"/>
      <c r="N31" s="137"/>
      <c r="O31" s="133"/>
      <c r="P31" s="137"/>
      <c r="Q31" s="138">
        <v>42369</v>
      </c>
      <c r="R31" s="124">
        <v>33</v>
      </c>
      <c r="S31" s="125">
        <v>637</v>
      </c>
      <c r="T31" s="124">
        <v>2</v>
      </c>
      <c r="U31" s="126">
        <v>38</v>
      </c>
      <c r="V31" s="147">
        <f>S31+U31</f>
        <v>675</v>
      </c>
      <c r="W31" s="143">
        <f>D31+F31+I31+K31+N31+P31+S31+U31</f>
        <v>675</v>
      </c>
    </row>
    <row r="32" spans="1:23" ht="19.5" customHeight="1" thickTop="1" x14ac:dyDescent="0.25">
      <c r="A32" s="597" t="s">
        <v>36</v>
      </c>
      <c r="B32" s="597"/>
      <c r="C32" s="597"/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159"/>
      <c r="W32" s="144"/>
    </row>
    <row r="33" spans="1:23" ht="19.5" customHeight="1" x14ac:dyDescent="0.25">
      <c r="A33" s="120" t="s">
        <v>37</v>
      </c>
      <c r="B33" s="121"/>
      <c r="C33" s="122"/>
      <c r="D33" s="123"/>
      <c r="E33" s="122"/>
      <c r="F33" s="122"/>
      <c r="G33" s="121"/>
      <c r="H33" s="122"/>
      <c r="I33" s="123"/>
      <c r="J33" s="122"/>
      <c r="K33" s="122"/>
      <c r="L33" s="122"/>
      <c r="M33" s="139"/>
      <c r="N33" s="140"/>
      <c r="O33" s="139"/>
      <c r="P33" s="141"/>
      <c r="Q33" s="112">
        <v>42369</v>
      </c>
      <c r="R33" s="109">
        <v>11</v>
      </c>
      <c r="S33" s="118">
        <v>209</v>
      </c>
      <c r="T33" s="109">
        <v>3</v>
      </c>
      <c r="U33" s="119">
        <v>87</v>
      </c>
      <c r="V33" s="160">
        <f>S33+U33</f>
        <v>296</v>
      </c>
      <c r="W33" s="143">
        <f>D33+F33+I33+K33+N33+P33+S33+U33</f>
        <v>296</v>
      </c>
    </row>
    <row r="34" spans="1:23" ht="31.5" customHeight="1" thickBot="1" x14ac:dyDescent="0.3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161">
        <f>SUM(V2:V33)</f>
        <v>1685</v>
      </c>
      <c r="W34" s="145">
        <f>SUM(W3:W33)</f>
        <v>14097</v>
      </c>
    </row>
    <row r="35" spans="1:23" ht="15.75" thickTop="1" x14ac:dyDescent="0.25">
      <c r="L35" s="32"/>
      <c r="M35" s="110"/>
      <c r="N35" s="32"/>
      <c r="O35" s="110"/>
    </row>
    <row r="36" spans="1:23" x14ac:dyDescent="0.25">
      <c r="L36" s="32"/>
      <c r="M36" s="110"/>
      <c r="N36" s="32"/>
      <c r="O36" s="110"/>
      <c r="Q36" s="32"/>
      <c r="R36" s="110"/>
      <c r="S36" s="32"/>
      <c r="T36" s="110"/>
    </row>
    <row r="37" spans="1:23" x14ac:dyDescent="0.25">
      <c r="L37" s="32"/>
      <c r="M37" s="110"/>
      <c r="N37" s="32"/>
      <c r="O37" s="110"/>
      <c r="Q37" s="32"/>
      <c r="R37" s="110"/>
      <c r="S37" s="32"/>
      <c r="T37" s="110"/>
    </row>
    <row r="38" spans="1:23" x14ac:dyDescent="0.25">
      <c r="L38" s="32"/>
      <c r="M38" s="110"/>
      <c r="N38" s="32"/>
      <c r="O38" s="110"/>
      <c r="Q38" s="32"/>
      <c r="R38" s="110"/>
      <c r="S38" s="32"/>
      <c r="T38" s="110"/>
    </row>
    <row r="39" spans="1:23" x14ac:dyDescent="0.25">
      <c r="L39" s="32"/>
      <c r="M39" s="110"/>
      <c r="N39" s="32"/>
      <c r="O39" s="110"/>
      <c r="Q39" s="32"/>
      <c r="R39" s="110"/>
      <c r="S39" s="32"/>
      <c r="T39" s="110"/>
    </row>
    <row r="40" spans="1:23" x14ac:dyDescent="0.25">
      <c r="L40" s="32"/>
      <c r="M40" s="110"/>
      <c r="N40" s="32"/>
      <c r="O40" s="110"/>
      <c r="Q40" s="32"/>
      <c r="R40" s="110"/>
      <c r="S40" s="32"/>
      <c r="T40" s="110"/>
    </row>
    <row r="41" spans="1:23" x14ac:dyDescent="0.25">
      <c r="L41" s="32"/>
      <c r="M41" s="110"/>
      <c r="N41" s="32"/>
      <c r="O41" s="110"/>
      <c r="Q41" s="32"/>
      <c r="R41" s="110"/>
      <c r="S41" s="32"/>
      <c r="T41" s="110"/>
    </row>
    <row r="42" spans="1:23" x14ac:dyDescent="0.25">
      <c r="L42" s="32"/>
      <c r="M42" s="110"/>
      <c r="N42" s="32"/>
      <c r="O42" s="110"/>
      <c r="Q42" s="32"/>
      <c r="R42" s="110"/>
      <c r="S42" s="32"/>
      <c r="T42" s="110"/>
    </row>
    <row r="43" spans="1:23" x14ac:dyDescent="0.25">
      <c r="L43" s="32"/>
      <c r="M43" s="110"/>
      <c r="N43" s="32"/>
      <c r="O43" s="110"/>
      <c r="Q43" s="32"/>
      <c r="R43" s="110"/>
      <c r="S43" s="32"/>
      <c r="T43" s="110"/>
    </row>
    <row r="44" spans="1:23" x14ac:dyDescent="0.25">
      <c r="L44" s="32"/>
      <c r="M44" s="110"/>
      <c r="N44" s="32"/>
      <c r="O44" s="110"/>
      <c r="Q44" s="32"/>
      <c r="R44" s="110"/>
      <c r="S44" s="32"/>
      <c r="T44" s="110"/>
    </row>
    <row r="45" spans="1:23" x14ac:dyDescent="0.25">
      <c r="L45" s="32"/>
      <c r="M45" s="110"/>
      <c r="N45" s="32"/>
      <c r="O45" s="110"/>
      <c r="Q45" s="32"/>
      <c r="R45" s="110"/>
      <c r="S45" s="32"/>
      <c r="T45" s="110"/>
    </row>
    <row r="46" spans="1:23" x14ac:dyDescent="0.25">
      <c r="L46" s="32"/>
      <c r="M46" s="110"/>
      <c r="N46" s="32"/>
      <c r="O46" s="110"/>
      <c r="Q46" s="32"/>
      <c r="R46" s="110"/>
      <c r="S46" s="32"/>
      <c r="T46" s="110"/>
    </row>
    <row r="47" spans="1:23" x14ac:dyDescent="0.25">
      <c r="L47" s="32"/>
      <c r="M47" s="110"/>
      <c r="N47" s="32"/>
      <c r="O47" s="110"/>
      <c r="Q47" s="32"/>
      <c r="R47" s="110"/>
      <c r="S47" s="32"/>
      <c r="T47" s="110"/>
    </row>
    <row r="48" spans="1:23" x14ac:dyDescent="0.25">
      <c r="L48" s="32"/>
      <c r="M48" s="110"/>
      <c r="N48" s="32"/>
      <c r="O48" s="110"/>
      <c r="Q48" s="32"/>
      <c r="R48" s="110"/>
      <c r="S48" s="32"/>
      <c r="T48" s="110"/>
    </row>
    <row r="49" spans="12:20" x14ac:dyDescent="0.25">
      <c r="L49" s="32"/>
      <c r="M49" s="110"/>
      <c r="N49" s="32"/>
      <c r="O49" s="110"/>
      <c r="Q49" s="32"/>
      <c r="R49" s="110"/>
      <c r="S49" s="32"/>
      <c r="T49" s="110"/>
    </row>
    <row r="50" spans="12:20" x14ac:dyDescent="0.25">
      <c r="L50" s="32"/>
      <c r="M50" s="110"/>
      <c r="N50" s="32"/>
      <c r="O50" s="110"/>
      <c r="Q50" s="32"/>
      <c r="R50" s="110"/>
      <c r="S50" s="32"/>
      <c r="T50" s="110"/>
    </row>
    <row r="51" spans="12:20" x14ac:dyDescent="0.25">
      <c r="L51" s="32"/>
      <c r="M51" s="110"/>
      <c r="N51" s="32"/>
      <c r="O51" s="110"/>
      <c r="Q51" s="32"/>
      <c r="R51" s="110"/>
      <c r="S51" s="32"/>
      <c r="T51" s="110"/>
    </row>
    <row r="52" spans="12:20" x14ac:dyDescent="0.25">
      <c r="L52" s="32"/>
      <c r="M52" s="110"/>
      <c r="N52" s="32"/>
      <c r="O52" s="110"/>
      <c r="Q52" s="32"/>
      <c r="R52" s="110"/>
      <c r="S52" s="32"/>
      <c r="T52" s="110"/>
    </row>
    <row r="53" spans="12:20" x14ac:dyDescent="0.25">
      <c r="L53" s="32"/>
      <c r="M53" s="110"/>
      <c r="N53" s="32"/>
      <c r="O53" s="110"/>
      <c r="Q53" s="32"/>
      <c r="R53" s="110"/>
      <c r="S53" s="32"/>
      <c r="T53" s="110"/>
    </row>
    <row r="54" spans="12:20" x14ac:dyDescent="0.25">
      <c r="L54" s="32"/>
      <c r="M54" s="110"/>
      <c r="N54" s="32"/>
      <c r="O54" s="110"/>
      <c r="Q54" s="32"/>
      <c r="R54" s="110"/>
      <c r="S54" s="32"/>
      <c r="T54" s="110"/>
    </row>
    <row r="55" spans="12:20" x14ac:dyDescent="0.25">
      <c r="L55" s="32"/>
      <c r="M55" s="110"/>
      <c r="N55" s="32"/>
      <c r="O55" s="110"/>
      <c r="Q55" s="32"/>
      <c r="R55" s="110"/>
      <c r="S55" s="32"/>
      <c r="T55" s="110"/>
    </row>
    <row r="56" spans="12:20" x14ac:dyDescent="0.25">
      <c r="L56" s="32"/>
      <c r="M56" s="110"/>
      <c r="N56" s="32"/>
      <c r="O56" s="110"/>
      <c r="Q56" s="32"/>
      <c r="R56" s="110"/>
      <c r="S56" s="32"/>
      <c r="T56" s="110"/>
    </row>
    <row r="57" spans="12:20" x14ac:dyDescent="0.25">
      <c r="L57" s="32"/>
      <c r="M57" s="110"/>
      <c r="N57" s="32"/>
      <c r="O57" s="110"/>
      <c r="Q57" s="32"/>
      <c r="R57" s="110"/>
      <c r="S57" s="32"/>
      <c r="T57" s="110"/>
    </row>
    <row r="58" spans="12:20" x14ac:dyDescent="0.25">
      <c r="L58" s="32"/>
      <c r="M58" s="110"/>
      <c r="N58" s="32"/>
      <c r="O58" s="110"/>
      <c r="Q58" s="32"/>
      <c r="R58" s="110"/>
      <c r="S58" s="32"/>
      <c r="T58" s="110"/>
    </row>
    <row r="59" spans="12:20" x14ac:dyDescent="0.25">
      <c r="L59" s="32"/>
      <c r="M59" s="110"/>
      <c r="N59" s="32"/>
      <c r="O59" s="110"/>
      <c r="Q59" s="32"/>
      <c r="R59" s="110"/>
      <c r="S59" s="32"/>
      <c r="T59" s="110"/>
    </row>
    <row r="60" spans="12:20" x14ac:dyDescent="0.25">
      <c r="L60" s="32"/>
      <c r="M60" s="110"/>
      <c r="N60" s="32"/>
      <c r="O60" s="110"/>
      <c r="Q60" s="32"/>
      <c r="R60" s="110"/>
      <c r="S60" s="32"/>
      <c r="T60" s="110"/>
    </row>
    <row r="61" spans="12:20" x14ac:dyDescent="0.25">
      <c r="L61" s="32"/>
      <c r="M61" s="110"/>
      <c r="N61" s="32"/>
      <c r="O61" s="110"/>
      <c r="Q61" s="32"/>
      <c r="R61" s="110"/>
      <c r="S61" s="32"/>
      <c r="T61" s="110"/>
    </row>
    <row r="62" spans="12:20" x14ac:dyDescent="0.25">
      <c r="Q62" s="32"/>
      <c r="R62" s="110"/>
      <c r="S62" s="32"/>
      <c r="T62" s="110"/>
    </row>
  </sheetData>
  <mergeCells count="17">
    <mergeCell ref="A6:U6"/>
    <mergeCell ref="A34:U34"/>
    <mergeCell ref="A2:U2"/>
    <mergeCell ref="A4:U4"/>
    <mergeCell ref="A32:U32"/>
    <mergeCell ref="A30:U30"/>
    <mergeCell ref="A28:U28"/>
    <mergeCell ref="A26:U26"/>
    <mergeCell ref="A24:U24"/>
    <mergeCell ref="A22:U22"/>
    <mergeCell ref="A20:U20"/>
    <mergeCell ref="A18:U18"/>
    <mergeCell ref="A16:U16"/>
    <mergeCell ref="A14:U14"/>
    <mergeCell ref="A12:U12"/>
    <mergeCell ref="A10:U10"/>
    <mergeCell ref="A8:U8"/>
  </mergeCells>
  <pageMargins left="0.7" right="0.7" top="0.75" bottom="0.75" header="0.3" footer="0.3"/>
  <pageSetup orientation="landscape" r:id="rId1"/>
  <headerFooter>
    <oddHeader>&amp;C&amp;"-,Bold"&amp;12ASI Webinar Income
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2"/>
  <sheetViews>
    <sheetView zoomScale="96" zoomScaleNormal="96" workbookViewId="0">
      <pane ySplit="1" topLeftCell="A17" activePane="bottomLeft" state="frozen"/>
      <selection pane="bottomLeft" activeCell="AM41" sqref="AM41"/>
    </sheetView>
  </sheetViews>
  <sheetFormatPr defaultRowHeight="15" x14ac:dyDescent="0.25"/>
  <cols>
    <col min="1" max="1" width="21.7109375" style="174" customWidth="1"/>
    <col min="2" max="4" width="9.7109375" customWidth="1"/>
    <col min="5" max="5" width="10.5703125" customWidth="1"/>
    <col min="6" max="6" width="9.5703125" customWidth="1"/>
    <col min="7" max="12" width="9.7109375" hidden="1" customWidth="1"/>
    <col min="13" max="13" width="9.7109375" style="32" hidden="1" customWidth="1"/>
    <col min="14" max="14" width="9.7109375" style="110" hidden="1" customWidth="1"/>
    <col min="15" max="15" width="9.7109375" style="32" hidden="1" customWidth="1"/>
    <col min="16" max="16" width="9.7109375" style="110" hidden="1" customWidth="1"/>
    <col min="17" max="17" width="13.85546875" hidden="1" customWidth="1"/>
    <col min="18" max="18" width="9.7109375" style="32" hidden="1" customWidth="1"/>
    <col min="19" max="19" width="9.7109375" style="110" hidden="1" customWidth="1"/>
    <col min="20" max="20" width="9.7109375" style="32" hidden="1" customWidth="1"/>
    <col min="21" max="21" width="9.7109375" style="110" hidden="1" customWidth="1"/>
    <col min="22" max="22" width="9.5703125" style="110" hidden="1" customWidth="1"/>
    <col min="23" max="23" width="10.7109375" style="110" customWidth="1"/>
    <col min="24" max="27" width="9.5703125" style="110" customWidth="1"/>
    <col min="28" max="28" width="11.5703125" style="110" customWidth="1"/>
    <col min="29" max="32" width="9.5703125" style="110" customWidth="1"/>
    <col min="33" max="33" width="12.28515625" style="184" customWidth="1"/>
    <col min="34" max="34" width="9.5703125" style="186" customWidth="1"/>
    <col min="35" max="35" width="9.5703125" style="110" customWidth="1"/>
    <col min="36" max="36" width="9.5703125" style="186" customWidth="1"/>
    <col min="37" max="38" width="9.5703125" style="110" customWidth="1"/>
    <col min="39" max="39" width="12.28515625" customWidth="1"/>
    <col min="40" max="40" width="8.85546875" customWidth="1"/>
  </cols>
  <sheetData>
    <row r="1" spans="1:39" ht="30.75" customHeight="1" x14ac:dyDescent="0.25">
      <c r="A1" s="279" t="s">
        <v>0</v>
      </c>
      <c r="B1" s="280" t="s">
        <v>1</v>
      </c>
      <c r="C1" s="281" t="s">
        <v>2</v>
      </c>
      <c r="D1" s="281" t="s">
        <v>3</v>
      </c>
      <c r="E1" s="281" t="s">
        <v>4</v>
      </c>
      <c r="F1" s="282" t="s">
        <v>3</v>
      </c>
      <c r="G1" s="281" t="s">
        <v>1</v>
      </c>
      <c r="H1" s="281" t="s">
        <v>2</v>
      </c>
      <c r="I1" s="281" t="s">
        <v>3</v>
      </c>
      <c r="J1" s="281" t="s">
        <v>4</v>
      </c>
      <c r="K1" s="282" t="s">
        <v>3</v>
      </c>
      <c r="L1" s="281" t="s">
        <v>1</v>
      </c>
      <c r="M1" s="281" t="s">
        <v>2</v>
      </c>
      <c r="N1" s="283" t="s">
        <v>3</v>
      </c>
      <c r="O1" s="281" t="s">
        <v>4</v>
      </c>
      <c r="P1" s="284" t="s">
        <v>3</v>
      </c>
      <c r="Q1" s="280" t="s">
        <v>1</v>
      </c>
      <c r="R1" s="281" t="s">
        <v>2</v>
      </c>
      <c r="S1" s="283" t="s">
        <v>3</v>
      </c>
      <c r="T1" s="281" t="s">
        <v>4</v>
      </c>
      <c r="U1" s="283" t="s">
        <v>3</v>
      </c>
      <c r="V1" s="285" t="s">
        <v>25</v>
      </c>
      <c r="W1" s="280" t="s">
        <v>1</v>
      </c>
      <c r="X1" s="281" t="s">
        <v>2</v>
      </c>
      <c r="Y1" s="281" t="s">
        <v>3</v>
      </c>
      <c r="Z1" s="281" t="s">
        <v>4</v>
      </c>
      <c r="AA1" s="286" t="s">
        <v>3</v>
      </c>
      <c r="AB1" s="280" t="s">
        <v>1</v>
      </c>
      <c r="AC1" s="281" t="s">
        <v>2</v>
      </c>
      <c r="AD1" s="281" t="s">
        <v>3</v>
      </c>
      <c r="AE1" s="281" t="s">
        <v>4</v>
      </c>
      <c r="AF1" s="286" t="s">
        <v>3</v>
      </c>
      <c r="AG1" s="287" t="s">
        <v>1</v>
      </c>
      <c r="AH1" s="288" t="s">
        <v>2</v>
      </c>
      <c r="AI1" s="283" t="s">
        <v>3</v>
      </c>
      <c r="AJ1" s="288" t="s">
        <v>4</v>
      </c>
      <c r="AK1" s="298" t="s">
        <v>3</v>
      </c>
      <c r="AL1" s="182" t="s">
        <v>25</v>
      </c>
      <c r="AM1" s="168" t="s">
        <v>26</v>
      </c>
    </row>
    <row r="2" spans="1:39" ht="19.5" customHeight="1" x14ac:dyDescent="0.25">
      <c r="A2" s="604" t="s">
        <v>6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548"/>
      <c r="W2" s="548"/>
      <c r="X2" s="278"/>
      <c r="Y2" s="296"/>
      <c r="Z2" s="278"/>
      <c r="AA2" s="548"/>
      <c r="AB2" s="548"/>
      <c r="AC2" s="548"/>
      <c r="AD2" s="548"/>
      <c r="AE2" s="548"/>
      <c r="AF2" s="548"/>
      <c r="AG2" s="277"/>
      <c r="AH2" s="297"/>
      <c r="AI2" s="189"/>
      <c r="AJ2" s="297"/>
      <c r="AK2" s="299"/>
      <c r="AL2" s="194"/>
      <c r="AM2" s="176"/>
    </row>
    <row r="3" spans="1:39" ht="19.5" customHeight="1" x14ac:dyDescent="0.25">
      <c r="A3" s="262" t="s">
        <v>7</v>
      </c>
      <c r="B3" s="265">
        <v>42460</v>
      </c>
      <c r="C3" s="266">
        <v>0</v>
      </c>
      <c r="D3" s="293"/>
      <c r="E3" s="266">
        <v>0</v>
      </c>
      <c r="F3" s="294"/>
      <c r="G3" s="265">
        <v>42551</v>
      </c>
      <c r="H3" s="266">
        <v>0</v>
      </c>
      <c r="I3" s="293"/>
      <c r="J3" s="266">
        <v>0</v>
      </c>
      <c r="K3" s="295"/>
      <c r="L3" s="237">
        <v>42643</v>
      </c>
      <c r="M3" s="238">
        <v>0</v>
      </c>
      <c r="N3" s="220"/>
      <c r="O3" s="238">
        <v>0</v>
      </c>
      <c r="P3" s="217"/>
      <c r="Q3" s="237">
        <v>42643</v>
      </c>
      <c r="R3" s="238">
        <v>0</v>
      </c>
      <c r="S3" s="220"/>
      <c r="T3" s="238">
        <v>0</v>
      </c>
      <c r="U3" s="217"/>
      <c r="V3" s="243">
        <f>S3+U3</f>
        <v>0</v>
      </c>
      <c r="W3" s="218">
        <v>42551</v>
      </c>
      <c r="X3" s="221">
        <v>0</v>
      </c>
      <c r="Y3" s="220"/>
      <c r="Z3" s="221">
        <v>0</v>
      </c>
      <c r="AA3" s="217"/>
      <c r="AB3" s="218">
        <v>42643</v>
      </c>
      <c r="AC3" s="221">
        <v>0</v>
      </c>
      <c r="AD3" s="220"/>
      <c r="AE3" s="221">
        <v>0</v>
      </c>
      <c r="AF3" s="217"/>
      <c r="AG3" s="218">
        <v>42735</v>
      </c>
      <c r="AH3" s="221">
        <v>1</v>
      </c>
      <c r="AI3" s="220">
        <v>29</v>
      </c>
      <c r="AJ3" s="221">
        <v>1</v>
      </c>
      <c r="AK3" s="300">
        <v>69</v>
      </c>
      <c r="AL3" s="195">
        <f>AI3+AK3</f>
        <v>98</v>
      </c>
      <c r="AM3" s="175">
        <f>D3+F3+I3+K3+N3+P3+S3+U3+AI3+AK3</f>
        <v>98</v>
      </c>
    </row>
    <row r="4" spans="1:39" ht="19.5" customHeight="1" x14ac:dyDescent="0.25">
      <c r="A4" s="603" t="s">
        <v>8</v>
      </c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547"/>
      <c r="W4" s="274"/>
      <c r="X4" s="275"/>
      <c r="Y4" s="188"/>
      <c r="Z4" s="275"/>
      <c r="AA4" s="547"/>
      <c r="AB4" s="274"/>
      <c r="AC4" s="275"/>
      <c r="AD4" s="547"/>
      <c r="AE4" s="275"/>
      <c r="AF4" s="547"/>
      <c r="AG4" s="274"/>
      <c r="AH4" s="275"/>
      <c r="AI4" s="188"/>
      <c r="AJ4" s="275"/>
      <c r="AK4" s="301"/>
      <c r="AL4" s="196"/>
      <c r="AM4" s="175"/>
    </row>
    <row r="5" spans="1:39" ht="19.5" customHeight="1" x14ac:dyDescent="0.25">
      <c r="A5" s="269" t="s">
        <v>9</v>
      </c>
      <c r="B5" s="270">
        <v>42460</v>
      </c>
      <c r="C5" s="271">
        <v>0</v>
      </c>
      <c r="D5" s="272"/>
      <c r="E5" s="271">
        <v>0</v>
      </c>
      <c r="F5" s="272"/>
      <c r="G5" s="270">
        <v>42551</v>
      </c>
      <c r="H5" s="271">
        <v>0</v>
      </c>
      <c r="I5" s="272"/>
      <c r="J5" s="271">
        <v>0</v>
      </c>
      <c r="K5" s="273"/>
      <c r="L5" s="237">
        <v>42643</v>
      </c>
      <c r="M5" s="238">
        <v>0</v>
      </c>
      <c r="N5" s="220"/>
      <c r="O5" s="238">
        <v>0</v>
      </c>
      <c r="P5" s="217"/>
      <c r="Q5" s="237">
        <v>42735</v>
      </c>
      <c r="R5" s="238">
        <v>0</v>
      </c>
      <c r="S5" s="220"/>
      <c r="T5" s="238"/>
      <c r="U5" s="217"/>
      <c r="V5" s="243">
        <f>S5+U5</f>
        <v>0</v>
      </c>
      <c r="W5" s="218">
        <v>42551</v>
      </c>
      <c r="X5" s="221">
        <v>0</v>
      </c>
      <c r="Y5" s="220"/>
      <c r="Z5" s="221">
        <v>0</v>
      </c>
      <c r="AA5" s="217"/>
      <c r="AB5" s="218">
        <v>42643</v>
      </c>
      <c r="AC5" s="221">
        <v>0</v>
      </c>
      <c r="AD5" s="220"/>
      <c r="AE5" s="221">
        <v>0</v>
      </c>
      <c r="AF5" s="217"/>
      <c r="AG5" s="218">
        <v>42735</v>
      </c>
      <c r="AH5" s="221">
        <v>0</v>
      </c>
      <c r="AI5" s="220"/>
      <c r="AJ5" s="221">
        <v>0</v>
      </c>
      <c r="AK5" s="300"/>
      <c r="AL5" s="195">
        <f>AI5+AK5</f>
        <v>0</v>
      </c>
      <c r="AM5" s="175">
        <f>D5+F5+I5+K5+N5+P5+S5+U5</f>
        <v>0</v>
      </c>
    </row>
    <row r="6" spans="1:39" ht="19.5" customHeight="1" x14ac:dyDescent="0.25">
      <c r="A6" s="604" t="s">
        <v>10</v>
      </c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548"/>
      <c r="W6" s="277"/>
      <c r="X6" s="278"/>
      <c r="Y6" s="189"/>
      <c r="Z6" s="278"/>
      <c r="AA6" s="548"/>
      <c r="AB6" s="277"/>
      <c r="AC6" s="278"/>
      <c r="AD6" s="548"/>
      <c r="AE6" s="278"/>
      <c r="AF6" s="548"/>
      <c r="AG6" s="277"/>
      <c r="AH6" s="278"/>
      <c r="AI6" s="189"/>
      <c r="AJ6" s="278"/>
      <c r="AK6" s="299"/>
      <c r="AL6" s="197"/>
      <c r="AM6" s="175"/>
    </row>
    <row r="7" spans="1:39" ht="19.5" customHeight="1" x14ac:dyDescent="0.25">
      <c r="A7" s="262" t="s">
        <v>11</v>
      </c>
      <c r="B7" s="265">
        <v>42460</v>
      </c>
      <c r="C7" s="266">
        <v>0</v>
      </c>
      <c r="D7" s="267"/>
      <c r="E7" s="266">
        <v>0</v>
      </c>
      <c r="F7" s="267"/>
      <c r="G7" s="265">
        <v>42551</v>
      </c>
      <c r="H7" s="266">
        <v>0</v>
      </c>
      <c r="I7" s="267"/>
      <c r="J7" s="266">
        <v>0</v>
      </c>
      <c r="K7" s="268"/>
      <c r="L7" s="237">
        <v>42643</v>
      </c>
      <c r="M7" s="238">
        <v>0</v>
      </c>
      <c r="N7" s="220"/>
      <c r="O7" s="238">
        <v>0</v>
      </c>
      <c r="P7" s="217"/>
      <c r="Q7" s="237">
        <v>42735</v>
      </c>
      <c r="R7" s="238">
        <v>0</v>
      </c>
      <c r="S7" s="220"/>
      <c r="T7" s="238">
        <v>0</v>
      </c>
      <c r="U7" s="217"/>
      <c r="V7" s="243">
        <f>S7+U7</f>
        <v>0</v>
      </c>
      <c r="W7" s="218">
        <v>42551</v>
      </c>
      <c r="X7" s="221">
        <v>0</v>
      </c>
      <c r="Y7" s="220"/>
      <c r="Z7" s="221">
        <v>0</v>
      </c>
      <c r="AA7" s="217"/>
      <c r="AB7" s="218">
        <v>42643</v>
      </c>
      <c r="AC7" s="221">
        <v>0</v>
      </c>
      <c r="AD7" s="220"/>
      <c r="AE7" s="221">
        <v>0</v>
      </c>
      <c r="AF7" s="217"/>
      <c r="AG7" s="218">
        <v>42735</v>
      </c>
      <c r="AH7" s="221">
        <v>0</v>
      </c>
      <c r="AI7" s="220"/>
      <c r="AJ7" s="221">
        <v>0</v>
      </c>
      <c r="AK7" s="300"/>
      <c r="AL7" s="195">
        <f>AI7+AK7</f>
        <v>0</v>
      </c>
      <c r="AM7" s="175">
        <f>D7+F7+I7+K7+N7+P7+S7+U7</f>
        <v>0</v>
      </c>
    </row>
    <row r="8" spans="1:39" ht="19.5" customHeight="1" x14ac:dyDescent="0.25">
      <c r="A8" s="603" t="s">
        <v>12</v>
      </c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547"/>
      <c r="W8" s="274"/>
      <c r="X8" s="275"/>
      <c r="Y8" s="188"/>
      <c r="Z8" s="275"/>
      <c r="AA8" s="547"/>
      <c r="AB8" s="274"/>
      <c r="AC8" s="275"/>
      <c r="AD8" s="547"/>
      <c r="AE8" s="275"/>
      <c r="AF8" s="547"/>
      <c r="AG8" s="274"/>
      <c r="AH8" s="275"/>
      <c r="AI8" s="188"/>
      <c r="AJ8" s="275"/>
      <c r="AK8" s="301"/>
      <c r="AL8" s="196"/>
      <c r="AM8" s="175"/>
    </row>
    <row r="9" spans="1:39" ht="19.5" customHeight="1" x14ac:dyDescent="0.25">
      <c r="A9" s="269" t="s">
        <v>13</v>
      </c>
      <c r="B9" s="270">
        <v>42460</v>
      </c>
      <c r="C9" s="271">
        <v>0</v>
      </c>
      <c r="D9" s="272"/>
      <c r="E9" s="271">
        <v>0</v>
      </c>
      <c r="F9" s="272"/>
      <c r="G9" s="270">
        <v>42551</v>
      </c>
      <c r="H9" s="271">
        <v>0</v>
      </c>
      <c r="I9" s="291"/>
      <c r="J9" s="271">
        <v>0</v>
      </c>
      <c r="K9" s="292"/>
      <c r="L9" s="237">
        <v>42643</v>
      </c>
      <c r="M9" s="238">
        <v>0</v>
      </c>
      <c r="N9" s="220"/>
      <c r="O9" s="238">
        <v>0</v>
      </c>
      <c r="P9" s="217"/>
      <c r="Q9" s="237">
        <v>42735</v>
      </c>
      <c r="R9" s="238">
        <v>0</v>
      </c>
      <c r="S9" s="220"/>
      <c r="T9" s="238">
        <v>0</v>
      </c>
      <c r="U9" s="217"/>
      <c r="V9" s="243">
        <f>S9+U9</f>
        <v>0</v>
      </c>
      <c r="W9" s="218">
        <v>42551</v>
      </c>
      <c r="X9" s="221">
        <v>0</v>
      </c>
      <c r="Y9" s="220"/>
      <c r="Z9" s="221">
        <v>0</v>
      </c>
      <c r="AA9" s="217"/>
      <c r="AB9" s="218">
        <v>42643</v>
      </c>
      <c r="AC9" s="221">
        <v>0</v>
      </c>
      <c r="AD9" s="220"/>
      <c r="AE9" s="221">
        <v>0</v>
      </c>
      <c r="AF9" s="217"/>
      <c r="AG9" s="218">
        <v>42735</v>
      </c>
      <c r="AH9" s="221">
        <v>0</v>
      </c>
      <c r="AI9" s="220"/>
      <c r="AJ9" s="221">
        <v>0</v>
      </c>
      <c r="AK9" s="300"/>
      <c r="AL9" s="195">
        <f>AI9+AK9</f>
        <v>0</v>
      </c>
      <c r="AM9" s="175">
        <f>D9+F9+I9+K9+N9+P9+S9+U9</f>
        <v>0</v>
      </c>
    </row>
    <row r="10" spans="1:39" ht="19.5" customHeight="1" x14ac:dyDescent="0.25">
      <c r="A10" s="604" t="s">
        <v>14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548"/>
      <c r="W10" s="277"/>
      <c r="X10" s="278"/>
      <c r="Y10" s="189"/>
      <c r="Z10" s="278"/>
      <c r="AA10" s="548"/>
      <c r="AB10" s="277"/>
      <c r="AC10" s="278"/>
      <c r="AD10" s="548"/>
      <c r="AE10" s="278"/>
      <c r="AF10" s="548"/>
      <c r="AG10" s="277"/>
      <c r="AH10" s="278"/>
      <c r="AI10" s="189"/>
      <c r="AJ10" s="278"/>
      <c r="AK10" s="299"/>
      <c r="AL10" s="197"/>
      <c r="AM10" s="175"/>
    </row>
    <row r="11" spans="1:39" ht="19.5" customHeight="1" x14ac:dyDescent="0.25">
      <c r="A11" s="262" t="s">
        <v>11</v>
      </c>
      <c r="B11" s="265">
        <v>42460</v>
      </c>
      <c r="C11" s="266">
        <v>0</v>
      </c>
      <c r="D11" s="267"/>
      <c r="E11" s="266">
        <v>0</v>
      </c>
      <c r="F11" s="267"/>
      <c r="G11" s="265">
        <v>42551</v>
      </c>
      <c r="H11" s="266">
        <v>0</v>
      </c>
      <c r="I11" s="267"/>
      <c r="J11" s="266">
        <v>0</v>
      </c>
      <c r="K11" s="289"/>
      <c r="L11" s="237">
        <v>42643</v>
      </c>
      <c r="M11" s="238">
        <v>0</v>
      </c>
      <c r="N11" s="220"/>
      <c r="O11" s="238">
        <v>0</v>
      </c>
      <c r="P11" s="217"/>
      <c r="Q11" s="237">
        <v>42735</v>
      </c>
      <c r="R11" s="238">
        <v>0</v>
      </c>
      <c r="S11" s="220"/>
      <c r="T11" s="238">
        <v>0</v>
      </c>
      <c r="U11" s="217"/>
      <c r="V11" s="243">
        <f>S11+U11</f>
        <v>0</v>
      </c>
      <c r="W11" s="173">
        <v>42551</v>
      </c>
      <c r="X11" s="290">
        <v>0</v>
      </c>
      <c r="Y11" s="220"/>
      <c r="Z11" s="221">
        <v>0</v>
      </c>
      <c r="AA11" s="217"/>
      <c r="AB11" s="218">
        <v>42643</v>
      </c>
      <c r="AC11" s="290">
        <v>0</v>
      </c>
      <c r="AD11" s="220"/>
      <c r="AE11" s="290">
        <v>0</v>
      </c>
      <c r="AF11" s="217"/>
      <c r="AG11" s="218">
        <v>42735</v>
      </c>
      <c r="AH11" s="221">
        <v>0</v>
      </c>
      <c r="AI11" s="220"/>
      <c r="AJ11" s="221">
        <v>0</v>
      </c>
      <c r="AK11" s="300"/>
      <c r="AL11" s="195">
        <f>AI11+AK11</f>
        <v>0</v>
      </c>
      <c r="AM11" s="175">
        <f>D11+F11+I11+K11+N11+P11+S11+U11</f>
        <v>0</v>
      </c>
    </row>
    <row r="12" spans="1:39" ht="19.5" customHeight="1" x14ac:dyDescent="0.25">
      <c r="A12" s="603" t="s">
        <v>15</v>
      </c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547"/>
      <c r="W12" s="274"/>
      <c r="X12" s="275"/>
      <c r="Y12" s="188"/>
      <c r="Z12" s="275"/>
      <c r="AA12" s="547"/>
      <c r="AB12" s="274"/>
      <c r="AC12" s="275"/>
      <c r="AD12" s="547"/>
      <c r="AE12" s="275"/>
      <c r="AF12" s="547"/>
      <c r="AG12" s="274"/>
      <c r="AH12" s="275"/>
      <c r="AI12" s="188"/>
      <c r="AJ12" s="275"/>
      <c r="AK12" s="301"/>
      <c r="AL12" s="196"/>
      <c r="AM12" s="175"/>
    </row>
    <row r="13" spans="1:39" ht="19.5" customHeight="1" x14ac:dyDescent="0.25">
      <c r="A13" s="269" t="s">
        <v>16</v>
      </c>
      <c r="B13" s="270">
        <v>42460</v>
      </c>
      <c r="C13" s="271">
        <v>1</v>
      </c>
      <c r="D13" s="272">
        <v>29</v>
      </c>
      <c r="E13" s="271">
        <v>0</v>
      </c>
      <c r="F13" s="272"/>
      <c r="G13" s="270">
        <v>42551</v>
      </c>
      <c r="H13" s="271">
        <v>0</v>
      </c>
      <c r="I13" s="272"/>
      <c r="J13" s="271">
        <v>0</v>
      </c>
      <c r="K13" s="273"/>
      <c r="L13" s="237">
        <v>42643</v>
      </c>
      <c r="M13" s="238">
        <v>0</v>
      </c>
      <c r="N13" s="220"/>
      <c r="O13" s="238">
        <v>0</v>
      </c>
      <c r="P13" s="217"/>
      <c r="Q13" s="237">
        <v>42735</v>
      </c>
      <c r="R13" s="238">
        <v>0</v>
      </c>
      <c r="S13" s="220"/>
      <c r="T13" s="238">
        <v>0</v>
      </c>
      <c r="U13" s="217"/>
      <c r="V13" s="243">
        <f>S13+U13</f>
        <v>0</v>
      </c>
      <c r="W13" s="218">
        <v>42551</v>
      </c>
      <c r="X13" s="221">
        <v>1</v>
      </c>
      <c r="Y13" s="220">
        <v>29</v>
      </c>
      <c r="Z13" s="221">
        <v>0</v>
      </c>
      <c r="AA13" s="217"/>
      <c r="AB13" s="218">
        <v>42643</v>
      </c>
      <c r="AC13" s="221">
        <v>0</v>
      </c>
      <c r="AD13" s="220"/>
      <c r="AE13" s="221">
        <v>0</v>
      </c>
      <c r="AF13" s="217"/>
      <c r="AG13" s="218">
        <v>42735</v>
      </c>
      <c r="AH13" s="221">
        <v>1</v>
      </c>
      <c r="AI13" s="220">
        <v>29</v>
      </c>
      <c r="AJ13" s="221">
        <v>0</v>
      </c>
      <c r="AK13" s="300"/>
      <c r="AL13" s="195">
        <f>AI13+AK13</f>
        <v>29</v>
      </c>
      <c r="AM13" s="175">
        <f>D13+F13+I13+K13+N13+P13+S13+U13+AI13+AK13+AI13+AK13</f>
        <v>87</v>
      </c>
    </row>
    <row r="14" spans="1:39" ht="19.5" customHeight="1" x14ac:dyDescent="0.25">
      <c r="A14" s="604" t="s">
        <v>17</v>
      </c>
      <c r="B14" s="604"/>
      <c r="C14" s="604"/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548"/>
      <c r="W14" s="277"/>
      <c r="X14" s="278"/>
      <c r="Y14" s="189"/>
      <c r="Z14" s="278"/>
      <c r="AA14" s="548"/>
      <c r="AB14" s="277"/>
      <c r="AC14" s="278"/>
      <c r="AD14" s="548"/>
      <c r="AE14" s="278"/>
      <c r="AF14" s="548"/>
      <c r="AG14" s="277"/>
      <c r="AH14" s="278"/>
      <c r="AI14" s="189"/>
      <c r="AJ14" s="278"/>
      <c r="AK14" s="299"/>
      <c r="AL14" s="197"/>
      <c r="AM14" s="175"/>
    </row>
    <row r="15" spans="1:39" ht="19.5" customHeight="1" x14ac:dyDescent="0.25">
      <c r="A15" s="262" t="s">
        <v>18</v>
      </c>
      <c r="B15" s="265">
        <v>42460</v>
      </c>
      <c r="C15" s="266">
        <v>0</v>
      </c>
      <c r="D15" s="267"/>
      <c r="E15" s="266">
        <v>0</v>
      </c>
      <c r="F15" s="267"/>
      <c r="G15" s="265">
        <v>42551</v>
      </c>
      <c r="H15" s="266">
        <v>0</v>
      </c>
      <c r="I15" s="267"/>
      <c r="J15" s="266">
        <v>0</v>
      </c>
      <c r="K15" s="268"/>
      <c r="L15" s="237">
        <v>42643</v>
      </c>
      <c r="M15" s="238">
        <v>0</v>
      </c>
      <c r="N15" s="220"/>
      <c r="O15" s="238">
        <v>0</v>
      </c>
      <c r="P15" s="217"/>
      <c r="Q15" s="237">
        <v>42735</v>
      </c>
      <c r="R15" s="238">
        <v>0</v>
      </c>
      <c r="S15" s="220"/>
      <c r="T15" s="238">
        <v>0</v>
      </c>
      <c r="U15" s="217"/>
      <c r="V15" s="243">
        <f>S15+U15</f>
        <v>0</v>
      </c>
      <c r="W15" s="218">
        <v>42551</v>
      </c>
      <c r="X15" s="221">
        <v>0</v>
      </c>
      <c r="Y15" s="220"/>
      <c r="Z15" s="221">
        <v>0</v>
      </c>
      <c r="AA15" s="217"/>
      <c r="AB15" s="218">
        <v>42643</v>
      </c>
      <c r="AC15" s="221">
        <v>0</v>
      </c>
      <c r="AD15" s="220"/>
      <c r="AE15" s="221">
        <v>0</v>
      </c>
      <c r="AF15" s="217"/>
      <c r="AG15" s="218">
        <v>42735</v>
      </c>
      <c r="AH15" s="221">
        <v>0</v>
      </c>
      <c r="AI15" s="220"/>
      <c r="AJ15" s="221">
        <v>0</v>
      </c>
      <c r="AK15" s="300"/>
      <c r="AL15" s="195">
        <f>AI15+AK15</f>
        <v>0</v>
      </c>
      <c r="AM15" s="175">
        <f>D15+F15+I15+K15+N15+P15+S15+U15</f>
        <v>0</v>
      </c>
    </row>
    <row r="16" spans="1:39" ht="19.5" customHeight="1" x14ac:dyDescent="0.25">
      <c r="A16" s="604" t="s">
        <v>21</v>
      </c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548"/>
      <c r="W16" s="277"/>
      <c r="X16" s="278"/>
      <c r="Y16" s="189"/>
      <c r="Z16" s="278"/>
      <c r="AA16" s="548"/>
      <c r="AB16" s="277"/>
      <c r="AC16" s="278"/>
      <c r="AD16" s="548"/>
      <c r="AE16" s="278"/>
      <c r="AF16" s="548"/>
      <c r="AG16" s="277"/>
      <c r="AH16" s="278"/>
      <c r="AI16" s="189"/>
      <c r="AJ16" s="278"/>
      <c r="AK16" s="299"/>
      <c r="AL16" s="197"/>
      <c r="AM16" s="175"/>
    </row>
    <row r="17" spans="1:39" ht="19.5" customHeight="1" x14ac:dyDescent="0.25">
      <c r="A17" s="262" t="s">
        <v>20</v>
      </c>
      <c r="B17" s="263">
        <v>42460</v>
      </c>
      <c r="C17" s="259">
        <v>0</v>
      </c>
      <c r="D17" s="260"/>
      <c r="E17" s="259">
        <v>0</v>
      </c>
      <c r="F17" s="260"/>
      <c r="G17" s="263">
        <v>42551</v>
      </c>
      <c r="H17" s="259">
        <v>0</v>
      </c>
      <c r="I17" s="260"/>
      <c r="J17" s="259">
        <v>0</v>
      </c>
      <c r="K17" s="264"/>
      <c r="L17" s="237">
        <v>42643</v>
      </c>
      <c r="M17" s="238">
        <v>0</v>
      </c>
      <c r="N17" s="220"/>
      <c r="O17" s="238">
        <v>0</v>
      </c>
      <c r="P17" s="217"/>
      <c r="Q17" s="237">
        <v>42735</v>
      </c>
      <c r="R17" s="238">
        <v>0</v>
      </c>
      <c r="S17" s="220"/>
      <c r="T17" s="238">
        <v>0</v>
      </c>
      <c r="U17" s="217"/>
      <c r="V17" s="243">
        <f>S17+U17</f>
        <v>0</v>
      </c>
      <c r="W17" s="218">
        <v>42551</v>
      </c>
      <c r="X17" s="221">
        <v>0</v>
      </c>
      <c r="Y17" s="220"/>
      <c r="Z17" s="221">
        <v>0</v>
      </c>
      <c r="AA17" s="217"/>
      <c r="AB17" s="218">
        <v>42643</v>
      </c>
      <c r="AC17" s="221">
        <v>0</v>
      </c>
      <c r="AD17" s="220"/>
      <c r="AE17" s="221">
        <v>0</v>
      </c>
      <c r="AF17" s="217"/>
      <c r="AG17" s="218">
        <v>42735</v>
      </c>
      <c r="AH17" s="221">
        <v>0</v>
      </c>
      <c r="AI17" s="220"/>
      <c r="AJ17" s="221">
        <v>0</v>
      </c>
      <c r="AK17" s="300"/>
      <c r="AL17" s="195">
        <f>AI17+AK17</f>
        <v>0</v>
      </c>
      <c r="AM17" s="175">
        <f>D17+F17+I17+K17+N17+P17+S17+U17</f>
        <v>0</v>
      </c>
    </row>
    <row r="18" spans="1:39" ht="19.5" customHeight="1" x14ac:dyDescent="0.25">
      <c r="A18" s="603" t="s">
        <v>22</v>
      </c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547"/>
      <c r="W18" s="274"/>
      <c r="X18" s="275"/>
      <c r="Y18" s="188"/>
      <c r="Z18" s="275"/>
      <c r="AA18" s="547"/>
      <c r="AB18" s="274"/>
      <c r="AC18" s="275"/>
      <c r="AD18" s="547"/>
      <c r="AE18" s="275"/>
      <c r="AF18" s="547"/>
      <c r="AG18" s="274"/>
      <c r="AH18" s="275"/>
      <c r="AI18" s="188"/>
      <c r="AJ18" s="275"/>
      <c r="AK18" s="301"/>
      <c r="AL18" s="196"/>
      <c r="AM18" s="175"/>
    </row>
    <row r="19" spans="1:39" ht="19.5" customHeight="1" x14ac:dyDescent="0.25">
      <c r="A19" s="257" t="s">
        <v>23</v>
      </c>
      <c r="B19" s="258">
        <v>42460</v>
      </c>
      <c r="C19" s="259">
        <v>1</v>
      </c>
      <c r="D19" s="260">
        <v>29</v>
      </c>
      <c r="E19" s="259">
        <v>1</v>
      </c>
      <c r="F19" s="261">
        <v>69</v>
      </c>
      <c r="G19" s="258">
        <v>42551</v>
      </c>
      <c r="H19" s="259">
        <v>0</v>
      </c>
      <c r="I19" s="260"/>
      <c r="J19" s="259"/>
      <c r="K19" s="261"/>
      <c r="L19" s="237">
        <v>42643</v>
      </c>
      <c r="M19" s="238">
        <v>0</v>
      </c>
      <c r="N19" s="220"/>
      <c r="O19" s="238">
        <v>0</v>
      </c>
      <c r="P19" s="217"/>
      <c r="Q19" s="237">
        <v>42735</v>
      </c>
      <c r="R19" s="238">
        <v>0</v>
      </c>
      <c r="S19" s="220"/>
      <c r="T19" s="238">
        <v>0</v>
      </c>
      <c r="U19" s="217"/>
      <c r="V19" s="243">
        <f>S19+U19</f>
        <v>0</v>
      </c>
      <c r="W19" s="218">
        <v>42551</v>
      </c>
      <c r="X19" s="221">
        <v>0</v>
      </c>
      <c r="Y19" s="220"/>
      <c r="Z19" s="221">
        <v>0</v>
      </c>
      <c r="AA19" s="217"/>
      <c r="AB19" s="218">
        <v>42643</v>
      </c>
      <c r="AC19" s="221">
        <v>1</v>
      </c>
      <c r="AD19" s="220">
        <v>29</v>
      </c>
      <c r="AE19" s="221">
        <v>0</v>
      </c>
      <c r="AF19" s="217"/>
      <c r="AG19" s="218">
        <v>42735</v>
      </c>
      <c r="AH19" s="221">
        <v>1</v>
      </c>
      <c r="AI19" s="220">
        <v>29</v>
      </c>
      <c r="AJ19" s="221">
        <v>0</v>
      </c>
      <c r="AK19" s="300"/>
      <c r="AL19" s="195">
        <f>AI19+AK19</f>
        <v>29</v>
      </c>
      <c r="AM19" s="175">
        <f>D19+F19+I19+K19+N19+P19+S19+U19+AI19+AK19+AI19+AK19</f>
        <v>156</v>
      </c>
    </row>
    <row r="20" spans="1:39" ht="19.5" customHeight="1" x14ac:dyDescent="0.25">
      <c r="A20" s="603" t="s">
        <v>27</v>
      </c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547"/>
      <c r="W20" s="274"/>
      <c r="X20" s="275"/>
      <c r="Y20" s="188"/>
      <c r="Z20" s="275"/>
      <c r="AA20" s="547"/>
      <c r="AB20" s="274"/>
      <c r="AC20" s="275"/>
      <c r="AD20" s="547"/>
      <c r="AE20" s="275"/>
      <c r="AF20" s="547"/>
      <c r="AG20" s="274"/>
      <c r="AH20" s="275"/>
      <c r="AI20" s="188"/>
      <c r="AJ20" s="275"/>
      <c r="AK20" s="301"/>
      <c r="AL20" s="196"/>
      <c r="AM20" s="175"/>
    </row>
    <row r="21" spans="1:39" ht="19.5" customHeight="1" x14ac:dyDescent="0.25">
      <c r="A21" s="257" t="s">
        <v>28</v>
      </c>
      <c r="B21" s="258">
        <v>42460</v>
      </c>
      <c r="C21" s="238">
        <v>0</v>
      </c>
      <c r="D21" s="220"/>
      <c r="E21" s="238">
        <v>0</v>
      </c>
      <c r="F21" s="217"/>
      <c r="G21" s="258">
        <v>42551</v>
      </c>
      <c r="H21" s="238">
        <v>0</v>
      </c>
      <c r="I21" s="220"/>
      <c r="J21" s="238">
        <v>0</v>
      </c>
      <c r="K21" s="217"/>
      <c r="L21" s="237">
        <v>42643</v>
      </c>
      <c r="M21" s="238">
        <v>0</v>
      </c>
      <c r="N21" s="220"/>
      <c r="O21" s="238">
        <v>0</v>
      </c>
      <c r="P21" s="217"/>
      <c r="Q21" s="237">
        <v>42735</v>
      </c>
      <c r="R21" s="238">
        <v>0</v>
      </c>
      <c r="S21" s="220"/>
      <c r="T21" s="238">
        <v>0</v>
      </c>
      <c r="U21" s="217"/>
      <c r="V21" s="243">
        <f>S21+U21</f>
        <v>0</v>
      </c>
      <c r="W21" s="218">
        <v>42551</v>
      </c>
      <c r="X21" s="221">
        <v>0</v>
      </c>
      <c r="Y21" s="220"/>
      <c r="Z21" s="221">
        <v>0</v>
      </c>
      <c r="AA21" s="217"/>
      <c r="AB21" s="218">
        <v>42643</v>
      </c>
      <c r="AC21" s="221">
        <v>0</v>
      </c>
      <c r="AD21" s="220"/>
      <c r="AE21" s="221">
        <v>0</v>
      </c>
      <c r="AF21" s="217"/>
      <c r="AG21" s="218">
        <v>42735</v>
      </c>
      <c r="AH21" s="221">
        <v>0</v>
      </c>
      <c r="AI21" s="220"/>
      <c r="AJ21" s="221">
        <v>0</v>
      </c>
      <c r="AK21" s="300"/>
      <c r="AL21" s="195">
        <f>AI21+AK21</f>
        <v>0</v>
      </c>
      <c r="AM21" s="175">
        <f>D21+F21+I21+K21+N21+P21+S21+U21</f>
        <v>0</v>
      </c>
    </row>
    <row r="22" spans="1:39" ht="19.5" customHeight="1" x14ac:dyDescent="0.25">
      <c r="A22" s="603" t="s">
        <v>29</v>
      </c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547"/>
      <c r="W22" s="274"/>
      <c r="X22" s="275"/>
      <c r="Y22" s="276"/>
      <c r="Z22" s="275"/>
      <c r="AA22" s="547"/>
      <c r="AB22" s="274"/>
      <c r="AC22" s="275"/>
      <c r="AD22" s="547"/>
      <c r="AE22" s="275"/>
      <c r="AF22" s="547"/>
      <c r="AG22" s="274"/>
      <c r="AH22" s="275"/>
      <c r="AI22" s="188"/>
      <c r="AJ22" s="275"/>
      <c r="AK22" s="301"/>
      <c r="AL22" s="196"/>
      <c r="AM22" s="175"/>
    </row>
    <row r="23" spans="1:39" ht="19.5" customHeight="1" x14ac:dyDescent="0.25">
      <c r="A23" s="257" t="s">
        <v>30</v>
      </c>
      <c r="B23" s="258">
        <v>42460</v>
      </c>
      <c r="C23" s="238">
        <v>0</v>
      </c>
      <c r="D23" s="220"/>
      <c r="E23" s="238">
        <v>2</v>
      </c>
      <c r="F23" s="217">
        <v>598</v>
      </c>
      <c r="G23" s="258">
        <v>42551</v>
      </c>
      <c r="H23" s="238">
        <v>0</v>
      </c>
      <c r="I23" s="220"/>
      <c r="J23" s="238">
        <v>0</v>
      </c>
      <c r="K23" s="217"/>
      <c r="L23" s="237">
        <v>42643</v>
      </c>
      <c r="M23" s="238">
        <v>0</v>
      </c>
      <c r="N23" s="220"/>
      <c r="O23" s="238">
        <v>0</v>
      </c>
      <c r="P23" s="217"/>
      <c r="Q23" s="237">
        <v>42735</v>
      </c>
      <c r="R23" s="238">
        <v>0</v>
      </c>
      <c r="S23" s="220"/>
      <c r="T23" s="238">
        <v>0</v>
      </c>
      <c r="U23" s="217"/>
      <c r="V23" s="243">
        <f>S23+U23</f>
        <v>0</v>
      </c>
      <c r="W23" s="218">
        <v>42551</v>
      </c>
      <c r="X23" s="221">
        <v>0</v>
      </c>
      <c r="Y23" s="240"/>
      <c r="Z23" s="221">
        <v>1</v>
      </c>
      <c r="AA23" s="217">
        <v>299</v>
      </c>
      <c r="AB23" s="218">
        <v>42643</v>
      </c>
      <c r="AC23" s="221">
        <v>0</v>
      </c>
      <c r="AD23" s="220"/>
      <c r="AE23" s="221">
        <v>0</v>
      </c>
      <c r="AF23" s="217"/>
      <c r="AG23" s="218">
        <v>42735</v>
      </c>
      <c r="AH23" s="221">
        <v>1</v>
      </c>
      <c r="AI23" s="220">
        <v>249</v>
      </c>
      <c r="AJ23" s="221">
        <v>0</v>
      </c>
      <c r="AK23" s="300"/>
      <c r="AL23" s="195">
        <f>AI23+AK23</f>
        <v>249</v>
      </c>
      <c r="AM23" s="175">
        <f>D23+F23+Y23+AA23+AD23+AF23+AI23+AK23</f>
        <v>1146</v>
      </c>
    </row>
    <row r="24" spans="1:39" ht="19.5" customHeight="1" x14ac:dyDescent="0.25">
      <c r="A24" s="603" t="s">
        <v>31</v>
      </c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547"/>
      <c r="W24" s="274"/>
      <c r="X24" s="275"/>
      <c r="Y24" s="276"/>
      <c r="Z24" s="275"/>
      <c r="AA24" s="547"/>
      <c r="AB24" s="274"/>
      <c r="AC24" s="275"/>
      <c r="AD24" s="547"/>
      <c r="AE24" s="275"/>
      <c r="AF24" s="547"/>
      <c r="AG24" s="274"/>
      <c r="AH24" s="275"/>
      <c r="AI24" s="188"/>
      <c r="AJ24" s="275"/>
      <c r="AK24" s="301"/>
      <c r="AL24" s="196"/>
      <c r="AM24" s="175"/>
    </row>
    <row r="25" spans="1:39" ht="19.5" customHeight="1" x14ac:dyDescent="0.25">
      <c r="A25" s="257" t="s">
        <v>20</v>
      </c>
      <c r="B25" s="258">
        <v>42460</v>
      </c>
      <c r="C25" s="238">
        <v>0</v>
      </c>
      <c r="D25" s="220"/>
      <c r="E25" s="238">
        <v>0</v>
      </c>
      <c r="F25" s="217"/>
      <c r="G25" s="258">
        <v>42551</v>
      </c>
      <c r="H25" s="238">
        <v>0</v>
      </c>
      <c r="I25" s="220"/>
      <c r="J25" s="238">
        <v>0</v>
      </c>
      <c r="K25" s="217"/>
      <c r="L25" s="237">
        <v>42643</v>
      </c>
      <c r="M25" s="238">
        <v>0</v>
      </c>
      <c r="N25" s="220"/>
      <c r="O25" s="238">
        <v>0</v>
      </c>
      <c r="P25" s="217"/>
      <c r="Q25" s="237">
        <v>42735</v>
      </c>
      <c r="R25" s="238">
        <v>0</v>
      </c>
      <c r="S25" s="220"/>
      <c r="T25" s="238">
        <v>0</v>
      </c>
      <c r="U25" s="217"/>
      <c r="V25" s="243">
        <f>S25+U25</f>
        <v>0</v>
      </c>
      <c r="W25" s="218">
        <v>42551</v>
      </c>
      <c r="X25" s="221">
        <v>0</v>
      </c>
      <c r="Y25" s="240"/>
      <c r="Z25" s="221">
        <v>0</v>
      </c>
      <c r="AA25" s="217"/>
      <c r="AB25" s="218">
        <v>42643</v>
      </c>
      <c r="AC25" s="221">
        <v>0</v>
      </c>
      <c r="AD25" s="220"/>
      <c r="AE25" s="221">
        <v>0</v>
      </c>
      <c r="AF25" s="217"/>
      <c r="AG25" s="218">
        <v>42735</v>
      </c>
      <c r="AH25" s="221">
        <v>0</v>
      </c>
      <c r="AI25" s="220"/>
      <c r="AJ25" s="221">
        <v>0</v>
      </c>
      <c r="AK25" s="300"/>
      <c r="AL25" s="195">
        <f>AI25+AK25</f>
        <v>0</v>
      </c>
      <c r="AM25" s="175">
        <v>0</v>
      </c>
    </row>
    <row r="26" spans="1:39" ht="19.5" customHeight="1" x14ac:dyDescent="0.25">
      <c r="A26" s="605" t="s">
        <v>32</v>
      </c>
      <c r="B26" s="605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549"/>
      <c r="W26" s="254"/>
      <c r="X26" s="255"/>
      <c r="Y26" s="256"/>
      <c r="Z26" s="255"/>
      <c r="AA26" s="549"/>
      <c r="AB26" s="254"/>
      <c r="AC26" s="255"/>
      <c r="AD26" s="549"/>
      <c r="AE26" s="255"/>
      <c r="AF26" s="549"/>
      <c r="AG26" s="254"/>
      <c r="AH26" s="255"/>
      <c r="AI26" s="190"/>
      <c r="AJ26" s="255"/>
      <c r="AK26" s="302"/>
      <c r="AL26" s="198"/>
      <c r="AM26" s="175"/>
    </row>
    <row r="27" spans="1:39" ht="19.5" customHeight="1" x14ac:dyDescent="0.25">
      <c r="A27" s="230" t="s">
        <v>9</v>
      </c>
      <c r="B27" s="237">
        <v>42460</v>
      </c>
      <c r="C27" s="238">
        <v>0</v>
      </c>
      <c r="D27" s="220"/>
      <c r="E27" s="238">
        <v>0</v>
      </c>
      <c r="F27" s="242"/>
      <c r="G27" s="162"/>
      <c r="I27" s="163"/>
      <c r="K27" s="163"/>
      <c r="L27" s="237">
        <v>42643</v>
      </c>
      <c r="M27" s="238">
        <v>0</v>
      </c>
      <c r="N27" s="220"/>
      <c r="O27" s="238">
        <v>0</v>
      </c>
      <c r="P27" s="217"/>
      <c r="Q27" s="237">
        <v>42735</v>
      </c>
      <c r="R27" s="238">
        <v>0</v>
      </c>
      <c r="S27" s="220"/>
      <c r="T27" s="238">
        <v>0</v>
      </c>
      <c r="U27" s="217"/>
      <c r="V27" s="243">
        <f>S27+U27</f>
        <v>0</v>
      </c>
      <c r="W27" s="218">
        <v>42551</v>
      </c>
      <c r="X27" s="221">
        <v>0</v>
      </c>
      <c r="Y27" s="240"/>
      <c r="Z27" s="221">
        <v>1</v>
      </c>
      <c r="AA27" s="217">
        <v>69</v>
      </c>
      <c r="AB27" s="218">
        <v>42643</v>
      </c>
      <c r="AC27" s="221">
        <v>0</v>
      </c>
      <c r="AD27" s="220"/>
      <c r="AE27" s="221">
        <v>1</v>
      </c>
      <c r="AF27" s="217">
        <v>29</v>
      </c>
      <c r="AG27" s="218">
        <v>42735</v>
      </c>
      <c r="AH27" s="221">
        <v>0</v>
      </c>
      <c r="AI27" s="220"/>
      <c r="AJ27" s="221">
        <v>0</v>
      </c>
      <c r="AK27" s="300"/>
      <c r="AL27" s="195">
        <f>AI27+AK27</f>
        <v>0</v>
      </c>
      <c r="AM27" s="175">
        <f>D27+F27+Y27+AA27+AD27+AF27</f>
        <v>98</v>
      </c>
    </row>
    <row r="28" spans="1:39" ht="19.5" customHeight="1" x14ac:dyDescent="0.25">
      <c r="A28" s="605" t="s">
        <v>33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5"/>
      <c r="N28" s="605"/>
      <c r="O28" s="605"/>
      <c r="P28" s="605"/>
      <c r="Q28" s="605"/>
      <c r="R28" s="605"/>
      <c r="S28" s="605"/>
      <c r="T28" s="605"/>
      <c r="U28" s="605"/>
      <c r="V28" s="549"/>
      <c r="W28" s="254"/>
      <c r="X28" s="255"/>
      <c r="Y28" s="256"/>
      <c r="Z28" s="255"/>
      <c r="AA28" s="549"/>
      <c r="AB28" s="254"/>
      <c r="AC28" s="255"/>
      <c r="AD28" s="549"/>
      <c r="AE28" s="255"/>
      <c r="AF28" s="549"/>
      <c r="AG28" s="254"/>
      <c r="AH28" s="255"/>
      <c r="AI28" s="190"/>
      <c r="AJ28" s="255"/>
      <c r="AK28" s="302"/>
      <c r="AL28" s="198"/>
      <c r="AM28" s="175"/>
    </row>
    <row r="29" spans="1:39" ht="19.5" customHeight="1" x14ac:dyDescent="0.25">
      <c r="A29" s="230" t="s">
        <v>16</v>
      </c>
      <c r="B29" s="237">
        <v>42460</v>
      </c>
      <c r="C29" s="238">
        <v>0</v>
      </c>
      <c r="D29" s="242"/>
      <c r="E29" s="238">
        <v>0</v>
      </c>
      <c r="F29" s="244"/>
      <c r="G29" s="162"/>
      <c r="I29" s="163"/>
      <c r="K29" s="245"/>
      <c r="L29" s="237">
        <v>42643</v>
      </c>
      <c r="M29" s="238">
        <v>0</v>
      </c>
      <c r="N29" s="220"/>
      <c r="O29" s="238">
        <v>0</v>
      </c>
      <c r="P29" s="217"/>
      <c r="Q29" s="237">
        <v>42735</v>
      </c>
      <c r="R29" s="238">
        <v>0</v>
      </c>
      <c r="S29" s="220"/>
      <c r="T29" s="238">
        <v>0</v>
      </c>
      <c r="U29" s="217"/>
      <c r="V29" s="243">
        <f>S29+U29</f>
        <v>0</v>
      </c>
      <c r="W29" s="218">
        <v>42551</v>
      </c>
      <c r="X29" s="221">
        <v>0</v>
      </c>
      <c r="Y29" s="240"/>
      <c r="Z29" s="221">
        <v>1</v>
      </c>
      <c r="AA29" s="217">
        <v>29</v>
      </c>
      <c r="AB29" s="218">
        <v>42643</v>
      </c>
      <c r="AC29" s="221">
        <v>0</v>
      </c>
      <c r="AD29" s="220"/>
      <c r="AE29" s="221">
        <v>1</v>
      </c>
      <c r="AF29" s="217">
        <v>69</v>
      </c>
      <c r="AG29" s="218">
        <v>42735</v>
      </c>
      <c r="AH29" s="221">
        <v>1</v>
      </c>
      <c r="AI29" s="220">
        <v>29</v>
      </c>
      <c r="AJ29" s="221">
        <v>0</v>
      </c>
      <c r="AK29" s="300"/>
      <c r="AL29" s="195">
        <f>AI29+AK29</f>
        <v>29</v>
      </c>
      <c r="AM29" s="175">
        <f>AO26+AK29+AI29+AK29+AA29+AF29</f>
        <v>127</v>
      </c>
    </row>
    <row r="30" spans="1:39" ht="19.5" customHeight="1" x14ac:dyDescent="0.25">
      <c r="A30" s="605" t="s">
        <v>34</v>
      </c>
      <c r="B30" s="605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549"/>
      <c r="W30" s="254"/>
      <c r="X30" s="255"/>
      <c r="Y30" s="256"/>
      <c r="Z30" s="255"/>
      <c r="AA30" s="549"/>
      <c r="AB30" s="254"/>
      <c r="AC30" s="255"/>
      <c r="AD30" s="549"/>
      <c r="AE30" s="255"/>
      <c r="AF30" s="549"/>
      <c r="AG30" s="254"/>
      <c r="AH30" s="255"/>
      <c r="AI30" s="190"/>
      <c r="AJ30" s="255"/>
      <c r="AK30" s="302"/>
      <c r="AL30" s="198"/>
      <c r="AM30" s="175"/>
    </row>
    <row r="31" spans="1:39" ht="19.5" customHeight="1" x14ac:dyDescent="0.25">
      <c r="A31" s="230" t="s">
        <v>35</v>
      </c>
      <c r="B31" s="239">
        <v>42460</v>
      </c>
      <c r="C31" s="238">
        <v>0</v>
      </c>
      <c r="D31" s="242"/>
      <c r="E31" s="238">
        <v>0</v>
      </c>
      <c r="F31" s="242"/>
      <c r="G31" s="162"/>
      <c r="I31" s="163"/>
      <c r="K31" s="163"/>
      <c r="L31" s="162"/>
      <c r="N31" s="172"/>
      <c r="P31" s="172"/>
      <c r="Q31" s="237">
        <v>42735</v>
      </c>
      <c r="R31" s="238">
        <v>0</v>
      </c>
      <c r="S31" s="220"/>
      <c r="T31" s="238">
        <v>0</v>
      </c>
      <c r="U31" s="217"/>
      <c r="V31" s="243">
        <f>S31+U31</f>
        <v>0</v>
      </c>
      <c r="W31" s="218">
        <v>42551</v>
      </c>
      <c r="X31" s="221">
        <v>0</v>
      </c>
      <c r="Y31" s="240"/>
      <c r="Z31" s="221">
        <v>0</v>
      </c>
      <c r="AA31" s="217"/>
      <c r="AB31" s="218">
        <v>42643</v>
      </c>
      <c r="AC31" s="221">
        <v>0</v>
      </c>
      <c r="AD31" s="220"/>
      <c r="AE31" s="221">
        <v>0</v>
      </c>
      <c r="AF31" s="217"/>
      <c r="AG31" s="218">
        <v>42735</v>
      </c>
      <c r="AH31" s="221">
        <v>0</v>
      </c>
      <c r="AI31" s="220"/>
      <c r="AJ31" s="221">
        <v>0</v>
      </c>
      <c r="AK31" s="300"/>
      <c r="AL31" s="195">
        <f>AI31+AK31</f>
        <v>0</v>
      </c>
      <c r="AM31" s="175">
        <f>D31+F31+I31+K31+N31+P31+S31+U31</f>
        <v>0</v>
      </c>
    </row>
    <row r="32" spans="1:39" ht="19.5" customHeight="1" x14ac:dyDescent="0.25">
      <c r="A32" s="606" t="s">
        <v>36</v>
      </c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253"/>
      <c r="W32" s="254"/>
      <c r="X32" s="255"/>
      <c r="Y32" s="256"/>
      <c r="Z32" s="255"/>
      <c r="AA32" s="179"/>
      <c r="AB32" s="254"/>
      <c r="AC32" s="255"/>
      <c r="AD32" s="179"/>
      <c r="AE32" s="255"/>
      <c r="AF32" s="179"/>
      <c r="AG32" s="254"/>
      <c r="AH32" s="255"/>
      <c r="AI32" s="190"/>
      <c r="AJ32" s="255"/>
      <c r="AK32" s="302"/>
      <c r="AL32" s="198"/>
      <c r="AM32" s="175"/>
    </row>
    <row r="33" spans="1:39" ht="19.5" customHeight="1" x14ac:dyDescent="0.25">
      <c r="A33" s="230" t="s">
        <v>37</v>
      </c>
      <c r="B33" s="239">
        <v>42460</v>
      </c>
      <c r="C33" s="238">
        <v>1</v>
      </c>
      <c r="D33" s="220">
        <v>29</v>
      </c>
      <c r="E33" s="238">
        <v>1</v>
      </c>
      <c r="F33" s="220">
        <v>29</v>
      </c>
      <c r="G33" s="162"/>
      <c r="I33" s="163"/>
      <c r="P33" s="241"/>
      <c r="Q33" s="237">
        <v>42735</v>
      </c>
      <c r="R33" s="238">
        <v>0</v>
      </c>
      <c r="S33" s="220"/>
      <c r="T33" s="238">
        <v>0</v>
      </c>
      <c r="U33" s="217"/>
      <c r="V33" s="165">
        <f>S33+U33</f>
        <v>0</v>
      </c>
      <c r="W33" s="218">
        <v>42551</v>
      </c>
      <c r="X33" s="221">
        <v>1</v>
      </c>
      <c r="Y33" s="220">
        <v>29</v>
      </c>
      <c r="Z33" s="221">
        <v>0</v>
      </c>
      <c r="AA33" s="227"/>
      <c r="AB33" s="218">
        <v>42643</v>
      </c>
      <c r="AC33" s="221">
        <v>0</v>
      </c>
      <c r="AD33" s="226"/>
      <c r="AE33" s="221">
        <v>0</v>
      </c>
      <c r="AF33" s="227"/>
      <c r="AG33" s="218">
        <v>42735</v>
      </c>
      <c r="AH33" s="221">
        <v>0</v>
      </c>
      <c r="AI33" s="220"/>
      <c r="AJ33" s="221">
        <v>1</v>
      </c>
      <c r="AK33" s="300">
        <v>29</v>
      </c>
      <c r="AL33" s="195">
        <f>AI33+AK33</f>
        <v>29</v>
      </c>
      <c r="AM33" s="175">
        <f>D33+F33+Y33+AA33+AD33+AF33+AI33+AK33</f>
        <v>116</v>
      </c>
    </row>
    <row r="34" spans="1:39" ht="19.5" customHeight="1" x14ac:dyDescent="0.25">
      <c r="A34" s="550" t="s">
        <v>38</v>
      </c>
      <c r="B34" s="246"/>
      <c r="C34" s="247"/>
      <c r="D34" s="248"/>
      <c r="E34" s="247"/>
      <c r="F34" s="247"/>
      <c r="G34" s="249"/>
      <c r="H34" s="250"/>
      <c r="I34" s="251"/>
      <c r="J34" s="250"/>
      <c r="K34" s="250"/>
      <c r="L34" s="250"/>
      <c r="M34" s="223"/>
      <c r="N34" s="191"/>
      <c r="O34" s="223"/>
      <c r="P34" s="191"/>
      <c r="Q34" s="249"/>
      <c r="R34" s="223"/>
      <c r="S34" s="191"/>
      <c r="T34" s="223"/>
      <c r="U34" s="191"/>
      <c r="V34" s="180"/>
      <c r="W34" s="222"/>
      <c r="X34" s="224"/>
      <c r="Y34" s="252"/>
      <c r="Z34" s="224"/>
      <c r="AA34" s="180"/>
      <c r="AB34" s="222"/>
      <c r="AC34" s="224"/>
      <c r="AD34" s="180"/>
      <c r="AE34" s="224"/>
      <c r="AF34" s="180"/>
      <c r="AG34" s="222"/>
      <c r="AH34" s="224"/>
      <c r="AI34" s="191"/>
      <c r="AJ34" s="224"/>
      <c r="AK34" s="303"/>
      <c r="AL34" s="195"/>
      <c r="AM34" s="175"/>
    </row>
    <row r="35" spans="1:39" ht="19.5" customHeight="1" x14ac:dyDescent="0.25">
      <c r="A35" s="230" t="s">
        <v>39</v>
      </c>
      <c r="B35" s="239">
        <v>42460</v>
      </c>
      <c r="C35" s="238">
        <v>21</v>
      </c>
      <c r="D35" s="220">
        <v>2749</v>
      </c>
      <c r="E35" s="238">
        <v>2</v>
      </c>
      <c r="F35" s="220">
        <v>258</v>
      </c>
      <c r="G35" s="162"/>
      <c r="I35" s="163"/>
      <c r="Q35" s="162"/>
      <c r="S35" s="164"/>
      <c r="U35" s="164"/>
      <c r="V35" s="165"/>
      <c r="W35" s="218">
        <v>42551</v>
      </c>
      <c r="X35" s="221">
        <v>0</v>
      </c>
      <c r="Y35" s="240"/>
      <c r="Z35" s="221">
        <v>0</v>
      </c>
      <c r="AA35" s="227"/>
      <c r="AB35" s="218">
        <v>42643</v>
      </c>
      <c r="AC35" s="221">
        <v>0</v>
      </c>
      <c r="AD35" s="226"/>
      <c r="AE35" s="221">
        <v>0</v>
      </c>
      <c r="AF35" s="227"/>
      <c r="AG35" s="218">
        <v>42735</v>
      </c>
      <c r="AH35" s="221">
        <v>0</v>
      </c>
      <c r="AI35" s="220"/>
      <c r="AJ35" s="221">
        <v>0</v>
      </c>
      <c r="AK35" s="300"/>
      <c r="AL35" s="195">
        <f>AI35+AK35</f>
        <v>0</v>
      </c>
      <c r="AM35" s="175">
        <f>D35+F35+I35+K35+N35+P35+S35+U35</f>
        <v>3007</v>
      </c>
    </row>
    <row r="36" spans="1:39" ht="19.5" customHeight="1" x14ac:dyDescent="0.25">
      <c r="A36" s="550" t="s">
        <v>40</v>
      </c>
      <c r="B36" s="231"/>
      <c r="C36" s="232"/>
      <c r="D36" s="192"/>
      <c r="E36" s="232"/>
      <c r="F36" s="192"/>
      <c r="G36" s="231"/>
      <c r="H36" s="233"/>
      <c r="I36" s="234"/>
      <c r="J36" s="233"/>
      <c r="K36" s="233"/>
      <c r="L36" s="233"/>
      <c r="M36" s="232"/>
      <c r="N36" s="192"/>
      <c r="O36" s="232"/>
      <c r="P36" s="192"/>
      <c r="Q36" s="231"/>
      <c r="R36" s="232"/>
      <c r="S36" s="192"/>
      <c r="T36" s="232"/>
      <c r="U36" s="192"/>
      <c r="V36" s="235"/>
      <c r="W36" s="181"/>
      <c r="X36" s="228"/>
      <c r="Y36" s="236"/>
      <c r="Z36" s="228"/>
      <c r="AA36" s="181"/>
      <c r="AB36" s="181"/>
      <c r="AC36" s="228"/>
      <c r="AD36" s="181"/>
      <c r="AE36" s="228"/>
      <c r="AF36" s="181"/>
      <c r="AG36" s="229"/>
      <c r="AH36" s="228"/>
      <c r="AI36" s="192"/>
      <c r="AJ36" s="228"/>
      <c r="AK36" s="304"/>
      <c r="AL36" s="225"/>
      <c r="AM36" s="175"/>
    </row>
    <row r="37" spans="1:39" ht="19.5" customHeight="1" x14ac:dyDescent="0.25">
      <c r="A37" s="169" t="s">
        <v>41</v>
      </c>
      <c r="B37" s="170"/>
      <c r="C37" s="171"/>
      <c r="D37" s="172"/>
      <c r="E37" s="171"/>
      <c r="F37" s="172"/>
      <c r="G37" s="162"/>
      <c r="I37" s="163"/>
      <c r="Q37" s="162"/>
      <c r="S37" s="164"/>
      <c r="U37" s="164"/>
      <c r="V37" s="165"/>
      <c r="W37" s="173">
        <v>42551</v>
      </c>
      <c r="X37" s="221">
        <v>47</v>
      </c>
      <c r="Y37" s="220">
        <v>893</v>
      </c>
      <c r="Z37" s="221">
        <v>14</v>
      </c>
      <c r="AA37" s="227">
        <v>386</v>
      </c>
      <c r="AB37" s="173">
        <v>42643</v>
      </c>
      <c r="AC37" s="221">
        <v>0</v>
      </c>
      <c r="AD37" s="226"/>
      <c r="AE37" s="221">
        <v>0</v>
      </c>
      <c r="AF37" s="227"/>
      <c r="AG37" s="218">
        <v>42735</v>
      </c>
      <c r="AH37" s="221">
        <v>1</v>
      </c>
      <c r="AI37" s="220">
        <v>29</v>
      </c>
      <c r="AJ37" s="221">
        <v>0</v>
      </c>
      <c r="AK37" s="305"/>
      <c r="AL37" s="195">
        <f>AI37+AK37</f>
        <v>29</v>
      </c>
      <c r="AM37" s="175">
        <f>Y37+AA37+AI37+AK37</f>
        <v>1308</v>
      </c>
    </row>
    <row r="38" spans="1:39" ht="19.5" customHeight="1" x14ac:dyDescent="0.25">
      <c r="A38" s="608" t="s">
        <v>42</v>
      </c>
      <c r="B38" s="608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608"/>
      <c r="Q38" s="608"/>
      <c r="R38" s="608"/>
      <c r="S38" s="608"/>
      <c r="T38" s="608"/>
      <c r="U38" s="608"/>
      <c r="V38" s="608"/>
      <c r="W38" s="608"/>
      <c r="X38" s="608"/>
      <c r="Y38" s="608"/>
      <c r="Z38" s="608"/>
      <c r="AA38" s="608"/>
      <c r="AB38" s="608"/>
      <c r="AC38" s="608"/>
      <c r="AD38" s="608"/>
      <c r="AE38" s="608"/>
      <c r="AF38" s="608"/>
      <c r="AG38" s="210"/>
      <c r="AH38" s="211"/>
      <c r="AI38" s="193"/>
      <c r="AJ38" s="211"/>
      <c r="AK38" s="306"/>
      <c r="AL38" s="199"/>
      <c r="AM38" s="175"/>
    </row>
    <row r="39" spans="1:39" ht="19.5" customHeight="1" x14ac:dyDescent="0.25">
      <c r="A39" s="609" t="s">
        <v>43</v>
      </c>
      <c r="B39" s="610"/>
      <c r="C39" s="610"/>
      <c r="D39" s="610"/>
      <c r="E39" s="610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610"/>
      <c r="U39" s="610"/>
      <c r="V39" s="610"/>
      <c r="W39" s="610"/>
      <c r="X39" s="610"/>
      <c r="Y39" s="610"/>
      <c r="Z39" s="610"/>
      <c r="AA39" s="611"/>
      <c r="AB39" s="206">
        <v>42643</v>
      </c>
      <c r="AC39" s="207">
        <v>23</v>
      </c>
      <c r="AD39" s="81">
        <v>437</v>
      </c>
      <c r="AE39" s="207">
        <v>1</v>
      </c>
      <c r="AF39" s="217">
        <v>19</v>
      </c>
      <c r="AG39" s="218">
        <v>42735</v>
      </c>
      <c r="AH39" s="219">
        <v>43</v>
      </c>
      <c r="AI39" s="220">
        <v>818</v>
      </c>
      <c r="AJ39" s="221">
        <v>13</v>
      </c>
      <c r="AK39" s="307">
        <v>367</v>
      </c>
      <c r="AL39" s="195">
        <f>AI39+AK39</f>
        <v>1185</v>
      </c>
      <c r="AM39" s="175">
        <f>AD39+AF39+AI39+AK39</f>
        <v>1641</v>
      </c>
    </row>
    <row r="40" spans="1:39" ht="19.5" customHeight="1" x14ac:dyDescent="0.25">
      <c r="A40" s="212" t="s">
        <v>44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4"/>
      <c r="AC40" s="215"/>
      <c r="AD40" s="216"/>
      <c r="AE40" s="215"/>
      <c r="AF40" s="216"/>
      <c r="AG40" s="222"/>
      <c r="AH40" s="223"/>
      <c r="AI40" s="191"/>
      <c r="AJ40" s="224"/>
      <c r="AK40" s="303"/>
      <c r="AL40" s="195"/>
      <c r="AM40" s="204"/>
    </row>
    <row r="41" spans="1:39" ht="19.5" customHeight="1" x14ac:dyDescent="0.25">
      <c r="A41" s="169" t="s">
        <v>18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200"/>
      <c r="AC41" s="201"/>
      <c r="AD41" s="172"/>
      <c r="AE41" s="201"/>
      <c r="AF41" s="172"/>
      <c r="AG41" s="218">
        <v>42735</v>
      </c>
      <c r="AH41" s="219">
        <v>37</v>
      </c>
      <c r="AI41" s="220">
        <v>9263</v>
      </c>
      <c r="AJ41" s="221">
        <v>12</v>
      </c>
      <c r="AK41" s="308">
        <v>2988</v>
      </c>
      <c r="AL41" s="195">
        <f>AI41+AK41</f>
        <v>12251</v>
      </c>
      <c r="AM41" s="175">
        <f>AD41+AF41+AI41+AK41</f>
        <v>12251</v>
      </c>
    </row>
    <row r="42" spans="1:39" ht="19.5" customHeight="1" x14ac:dyDescent="0.25">
      <c r="A42" s="608" t="s">
        <v>45</v>
      </c>
      <c r="B42" s="608"/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8"/>
      <c r="Z42" s="608"/>
      <c r="AA42" s="608"/>
      <c r="AB42" s="608"/>
      <c r="AC42" s="608"/>
      <c r="AD42" s="608"/>
      <c r="AE42" s="608"/>
      <c r="AF42" s="608"/>
      <c r="AG42" s="210"/>
      <c r="AH42" s="211"/>
      <c r="AI42" s="193"/>
      <c r="AJ42" s="211"/>
      <c r="AK42" s="306"/>
      <c r="AL42" s="199"/>
      <c r="AM42" s="175"/>
    </row>
    <row r="43" spans="1:39" ht="19.5" customHeight="1" thickBot="1" x14ac:dyDescent="0.3">
      <c r="A43" s="610" t="s">
        <v>46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  <c r="V43" s="610"/>
      <c r="W43" s="610"/>
      <c r="X43" s="610"/>
      <c r="Y43" s="610"/>
      <c r="Z43" s="610"/>
      <c r="AA43" s="610"/>
      <c r="AB43" s="202"/>
      <c r="AC43" s="203"/>
      <c r="AD43" s="205"/>
      <c r="AE43" s="203"/>
      <c r="AF43" s="205"/>
      <c r="AG43" s="208">
        <v>42735</v>
      </c>
      <c r="AH43" s="209">
        <v>5</v>
      </c>
      <c r="AI43" s="81">
        <v>1245</v>
      </c>
      <c r="AJ43" s="207">
        <v>1</v>
      </c>
      <c r="AK43" s="84">
        <v>299</v>
      </c>
      <c r="AL43" s="310">
        <f>AI43+AK43</f>
        <v>1544</v>
      </c>
      <c r="AM43" s="309">
        <f>AD43+AF43+AI43+AK43</f>
        <v>1544</v>
      </c>
    </row>
    <row r="44" spans="1:39" ht="19.5" customHeight="1" thickBot="1" x14ac:dyDescent="0.3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166">
        <f>SUM(V2:V33)</f>
        <v>0</v>
      </c>
      <c r="W44" s="167"/>
      <c r="X44" s="167"/>
      <c r="Y44" s="167"/>
      <c r="Z44" s="167"/>
      <c r="AA44" s="167"/>
      <c r="AB44" s="167"/>
      <c r="AC44" s="167"/>
      <c r="AD44" s="167"/>
      <c r="AE44" s="167"/>
      <c r="AF44" s="167" t="s">
        <v>26</v>
      </c>
      <c r="AG44" s="183"/>
      <c r="AH44" s="185"/>
      <c r="AI44" s="187"/>
      <c r="AJ44" s="185"/>
      <c r="AK44" s="187"/>
      <c r="AL44" s="178">
        <f>SUM(AL3:AL43)</f>
        <v>15472</v>
      </c>
      <c r="AM44" s="177">
        <f>SUM(AM3:AM43)</f>
        <v>21579</v>
      </c>
    </row>
    <row r="45" spans="1:39" ht="15.75" thickTop="1" x14ac:dyDescent="0.25">
      <c r="L45" s="32"/>
      <c r="M45" s="110"/>
      <c r="N45" s="32"/>
      <c r="O45" s="110"/>
    </row>
    <row r="46" spans="1:39" x14ac:dyDescent="0.25">
      <c r="L46" s="32"/>
      <c r="M46" s="110"/>
      <c r="N46" s="32"/>
      <c r="O46" s="110"/>
      <c r="Q46" s="32"/>
      <c r="R46" s="110"/>
      <c r="S46" s="32"/>
      <c r="T46" s="110"/>
    </row>
    <row r="47" spans="1:39" x14ac:dyDescent="0.25">
      <c r="L47" s="32"/>
      <c r="M47" s="110"/>
      <c r="N47" s="32"/>
      <c r="O47" s="110"/>
      <c r="Q47" s="32"/>
      <c r="R47" s="110"/>
      <c r="S47" s="32"/>
      <c r="T47" s="110"/>
    </row>
    <row r="48" spans="1:39" x14ac:dyDescent="0.25">
      <c r="L48" s="32"/>
      <c r="M48" s="110"/>
      <c r="N48" s="32"/>
      <c r="O48" s="110"/>
      <c r="Q48" s="32"/>
      <c r="R48" s="110"/>
      <c r="S48" s="32"/>
      <c r="T48" s="110"/>
    </row>
    <row r="49" spans="1:39" x14ac:dyDescent="0.25">
      <c r="L49" s="32"/>
      <c r="M49" s="110"/>
      <c r="N49" s="32"/>
      <c r="O49" s="110"/>
      <c r="Q49" s="32"/>
      <c r="R49" s="110"/>
      <c r="S49" s="32"/>
      <c r="T49" s="110"/>
    </row>
    <row r="50" spans="1:39" x14ac:dyDescent="0.25">
      <c r="L50" s="32"/>
      <c r="M50" s="110"/>
      <c r="N50" s="32"/>
      <c r="O50" s="110"/>
      <c r="Q50" s="32"/>
      <c r="R50" s="110"/>
      <c r="S50" s="32"/>
      <c r="T50" s="110"/>
    </row>
    <row r="51" spans="1:39" x14ac:dyDescent="0.25">
      <c r="L51" s="32"/>
      <c r="M51" s="110"/>
      <c r="N51" s="32"/>
      <c r="O51" s="110"/>
      <c r="Q51" s="32"/>
      <c r="R51" s="110"/>
      <c r="S51" s="32"/>
      <c r="T51" s="110"/>
    </row>
    <row r="52" spans="1:39" x14ac:dyDescent="0.25">
      <c r="L52" s="32"/>
      <c r="M52" s="110"/>
      <c r="N52" s="32"/>
      <c r="O52" s="110"/>
      <c r="Q52" s="32"/>
      <c r="R52" s="110"/>
      <c r="S52" s="32"/>
      <c r="T52" s="110"/>
    </row>
    <row r="53" spans="1:39" x14ac:dyDescent="0.25">
      <c r="L53" s="32"/>
      <c r="M53" s="110"/>
      <c r="N53" s="32"/>
      <c r="O53" s="110"/>
      <c r="Q53" s="32"/>
      <c r="R53" s="110"/>
      <c r="S53" s="32"/>
      <c r="T53" s="110"/>
    </row>
    <row r="54" spans="1:39" x14ac:dyDescent="0.25">
      <c r="L54" s="32"/>
      <c r="M54" s="110"/>
      <c r="N54" s="32"/>
      <c r="O54" s="110"/>
      <c r="Q54" s="32"/>
      <c r="R54" s="110"/>
      <c r="S54" s="32"/>
      <c r="T54" s="110"/>
    </row>
    <row r="55" spans="1:39" s="110" customFormat="1" x14ac:dyDescent="0.25">
      <c r="A55" s="174"/>
      <c r="B55"/>
      <c r="C55"/>
      <c r="D55"/>
      <c r="E55"/>
      <c r="F55"/>
      <c r="G55"/>
      <c r="H55"/>
      <c r="I55"/>
      <c r="J55"/>
      <c r="K55"/>
      <c r="L55" s="32"/>
      <c r="N55" s="32"/>
      <c r="Q55" s="32"/>
      <c r="S55" s="32"/>
      <c r="AG55" s="184"/>
      <c r="AH55" s="186"/>
      <c r="AJ55" s="186"/>
      <c r="AM55"/>
    </row>
    <row r="56" spans="1:39" s="110" customFormat="1" x14ac:dyDescent="0.25">
      <c r="A56" s="174"/>
      <c r="B56"/>
      <c r="C56"/>
      <c r="D56"/>
      <c r="E56"/>
      <c r="F56"/>
      <c r="G56"/>
      <c r="H56"/>
      <c r="I56"/>
      <c r="J56"/>
      <c r="K56"/>
      <c r="L56" s="32"/>
      <c r="N56" s="32"/>
      <c r="Q56" s="32"/>
      <c r="S56" s="32"/>
      <c r="AG56" s="184"/>
      <c r="AH56" s="186"/>
      <c r="AJ56" s="186"/>
      <c r="AM56"/>
    </row>
    <row r="57" spans="1:39" s="110" customFormat="1" x14ac:dyDescent="0.25">
      <c r="A57" s="174"/>
      <c r="B57"/>
      <c r="C57"/>
      <c r="D57"/>
      <c r="E57"/>
      <c r="F57"/>
      <c r="G57"/>
      <c r="H57"/>
      <c r="I57"/>
      <c r="J57"/>
      <c r="K57"/>
      <c r="L57" s="32"/>
      <c r="N57" s="32"/>
      <c r="Q57" s="32"/>
      <c r="S57" s="32"/>
      <c r="AG57" s="184"/>
      <c r="AH57" s="186"/>
      <c r="AJ57" s="186"/>
      <c r="AM57"/>
    </row>
    <row r="58" spans="1:39" s="110" customFormat="1" x14ac:dyDescent="0.25">
      <c r="A58" s="174"/>
      <c r="B58"/>
      <c r="C58"/>
      <c r="D58"/>
      <c r="E58"/>
      <c r="F58"/>
      <c r="G58"/>
      <c r="H58"/>
      <c r="I58"/>
      <c r="J58"/>
      <c r="K58"/>
      <c r="L58" s="32"/>
      <c r="N58" s="32"/>
      <c r="Q58" s="32"/>
      <c r="S58" s="32"/>
      <c r="AG58" s="184"/>
      <c r="AH58" s="186"/>
      <c r="AJ58" s="186"/>
      <c r="AM58"/>
    </row>
    <row r="59" spans="1:39" s="110" customFormat="1" x14ac:dyDescent="0.25">
      <c r="A59" s="174"/>
      <c r="B59"/>
      <c r="C59"/>
      <c r="D59"/>
      <c r="E59"/>
      <c r="F59"/>
      <c r="G59"/>
      <c r="H59"/>
      <c r="I59"/>
      <c r="J59"/>
      <c r="K59"/>
      <c r="L59" s="32"/>
      <c r="N59" s="32"/>
      <c r="Q59" s="32"/>
      <c r="S59" s="32"/>
      <c r="AG59" s="184"/>
      <c r="AH59" s="186"/>
      <c r="AJ59" s="186"/>
      <c r="AM59"/>
    </row>
    <row r="60" spans="1:39" s="110" customFormat="1" x14ac:dyDescent="0.25">
      <c r="A60" s="174"/>
      <c r="B60"/>
      <c r="C60"/>
      <c r="D60"/>
      <c r="E60"/>
      <c r="F60"/>
      <c r="G60"/>
      <c r="H60"/>
      <c r="I60"/>
      <c r="J60"/>
      <c r="K60"/>
      <c r="L60" s="32"/>
      <c r="N60" s="32"/>
      <c r="Q60" s="32"/>
      <c r="S60" s="32"/>
      <c r="AG60" s="184"/>
      <c r="AH60" s="186"/>
      <c r="AJ60" s="186"/>
      <c r="AM60"/>
    </row>
    <row r="61" spans="1:39" s="110" customFormat="1" x14ac:dyDescent="0.25">
      <c r="A61" s="174"/>
      <c r="B61"/>
      <c r="C61"/>
      <c r="D61"/>
      <c r="E61"/>
      <c r="F61"/>
      <c r="G61"/>
      <c r="H61"/>
      <c r="I61"/>
      <c r="J61"/>
      <c r="K61"/>
      <c r="L61" s="32"/>
      <c r="N61" s="32"/>
      <c r="Q61" s="32"/>
      <c r="S61" s="32"/>
      <c r="AG61" s="184"/>
      <c r="AH61" s="186"/>
      <c r="AJ61" s="186"/>
      <c r="AM61"/>
    </row>
    <row r="62" spans="1:39" s="110" customFormat="1" x14ac:dyDescent="0.25">
      <c r="A62" s="174"/>
      <c r="B62"/>
      <c r="C62"/>
      <c r="D62"/>
      <c r="E62"/>
      <c r="F62"/>
      <c r="G62"/>
      <c r="H62"/>
      <c r="I62"/>
      <c r="J62"/>
      <c r="K62"/>
      <c r="L62" s="32"/>
      <c r="N62" s="32"/>
      <c r="Q62" s="32"/>
      <c r="S62" s="32"/>
      <c r="AG62" s="184"/>
      <c r="AH62" s="186"/>
      <c r="AJ62" s="186"/>
      <c r="AM62"/>
    </row>
    <row r="63" spans="1:39" s="110" customFormat="1" x14ac:dyDescent="0.25">
      <c r="A63" s="174"/>
      <c r="B63"/>
      <c r="C63"/>
      <c r="D63"/>
      <c r="E63"/>
      <c r="F63"/>
      <c r="G63"/>
      <c r="H63"/>
      <c r="I63"/>
      <c r="J63"/>
      <c r="K63"/>
      <c r="L63" s="32"/>
      <c r="N63" s="32"/>
      <c r="Q63" s="32"/>
      <c r="S63" s="32"/>
      <c r="AG63" s="184"/>
      <c r="AH63" s="186"/>
      <c r="AJ63" s="186"/>
      <c r="AM63"/>
    </row>
    <row r="64" spans="1:39" s="110" customFormat="1" x14ac:dyDescent="0.25">
      <c r="A64" s="174"/>
      <c r="B64"/>
      <c r="C64"/>
      <c r="D64"/>
      <c r="E64"/>
      <c r="F64"/>
      <c r="G64"/>
      <c r="H64"/>
      <c r="I64"/>
      <c r="J64"/>
      <c r="K64"/>
      <c r="L64" s="32"/>
      <c r="N64" s="32"/>
      <c r="Q64" s="32"/>
      <c r="S64" s="32"/>
      <c r="AG64" s="184"/>
      <c r="AH64" s="186"/>
      <c r="AJ64" s="186"/>
      <c r="AM64"/>
    </row>
    <row r="65" spans="1:39" s="110" customFormat="1" x14ac:dyDescent="0.25">
      <c r="A65" s="174"/>
      <c r="B65"/>
      <c r="C65"/>
      <c r="D65"/>
      <c r="E65"/>
      <c r="F65"/>
      <c r="G65"/>
      <c r="H65"/>
      <c r="I65"/>
      <c r="J65"/>
      <c r="K65"/>
      <c r="L65" s="32"/>
      <c r="N65" s="32"/>
      <c r="Q65" s="32"/>
      <c r="S65" s="32"/>
      <c r="AG65" s="184"/>
      <c r="AH65" s="186"/>
      <c r="AJ65" s="186"/>
      <c r="AM65"/>
    </row>
    <row r="66" spans="1:39" s="110" customFormat="1" x14ac:dyDescent="0.25">
      <c r="A66" s="174"/>
      <c r="B66"/>
      <c r="C66"/>
      <c r="D66"/>
      <c r="E66"/>
      <c r="F66"/>
      <c r="G66"/>
      <c r="H66"/>
      <c r="I66"/>
      <c r="J66"/>
      <c r="K66"/>
      <c r="L66" s="32"/>
      <c r="N66" s="32"/>
      <c r="Q66" s="32"/>
      <c r="S66" s="32"/>
      <c r="AG66" s="184"/>
      <c r="AH66" s="186"/>
      <c r="AJ66" s="186"/>
      <c r="AM66"/>
    </row>
    <row r="67" spans="1:39" s="110" customFormat="1" x14ac:dyDescent="0.25">
      <c r="A67" s="174"/>
      <c r="B67"/>
      <c r="C67"/>
      <c r="D67"/>
      <c r="E67"/>
      <c r="F67"/>
      <c r="G67"/>
      <c r="H67"/>
      <c r="I67"/>
      <c r="J67"/>
      <c r="K67"/>
      <c r="L67" s="32"/>
      <c r="N67" s="32"/>
      <c r="Q67" s="32"/>
      <c r="S67" s="32"/>
      <c r="AG67" s="184"/>
      <c r="AH67" s="186"/>
      <c r="AJ67" s="186"/>
      <c r="AM67"/>
    </row>
    <row r="68" spans="1:39" s="110" customFormat="1" x14ac:dyDescent="0.25">
      <c r="A68" s="174"/>
      <c r="B68"/>
      <c r="C68"/>
      <c r="D68"/>
      <c r="E68"/>
      <c r="F68"/>
      <c r="G68"/>
      <c r="H68"/>
      <c r="I68"/>
      <c r="J68"/>
      <c r="K68"/>
      <c r="L68" s="32"/>
      <c r="N68" s="32"/>
      <c r="Q68" s="32"/>
      <c r="S68" s="32"/>
      <c r="AG68" s="184"/>
      <c r="AH68" s="186"/>
      <c r="AJ68" s="186"/>
      <c r="AM68"/>
    </row>
    <row r="69" spans="1:39" x14ac:dyDescent="0.25">
      <c r="L69" s="32"/>
      <c r="M69" s="110"/>
      <c r="N69" s="32"/>
      <c r="O69" s="110"/>
      <c r="Q69" s="32"/>
      <c r="R69" s="110"/>
      <c r="S69" s="32"/>
      <c r="T69" s="110"/>
    </row>
    <row r="70" spans="1:39" x14ac:dyDescent="0.25">
      <c r="L70" s="32"/>
      <c r="M70" s="110"/>
      <c r="N70" s="32"/>
      <c r="O70" s="110"/>
      <c r="Q70" s="32"/>
      <c r="R70" s="110"/>
      <c r="S70" s="32"/>
      <c r="T70" s="110"/>
    </row>
    <row r="71" spans="1:39" x14ac:dyDescent="0.25">
      <c r="L71" s="32"/>
      <c r="M71" s="110"/>
      <c r="N71" s="32"/>
      <c r="O71" s="110"/>
      <c r="Q71" s="32"/>
      <c r="R71" s="110"/>
      <c r="S71" s="32"/>
      <c r="T71" s="110"/>
    </row>
    <row r="72" spans="1:39" x14ac:dyDescent="0.25">
      <c r="Q72" s="32"/>
      <c r="R72" s="110"/>
      <c r="S72" s="32"/>
      <c r="T72" s="110"/>
    </row>
  </sheetData>
  <mergeCells count="21">
    <mergeCell ref="A26:U26"/>
    <mergeCell ref="A28:U28"/>
    <mergeCell ref="A30:U30"/>
    <mergeCell ref="A32:U32"/>
    <mergeCell ref="A44:U44"/>
    <mergeCell ref="A38:AF38"/>
    <mergeCell ref="A39:AA39"/>
    <mergeCell ref="A42:AF42"/>
    <mergeCell ref="A43:AA43"/>
    <mergeCell ref="A24:U24"/>
    <mergeCell ref="A2:U2"/>
    <mergeCell ref="A4:U4"/>
    <mergeCell ref="A6:U6"/>
    <mergeCell ref="A8:U8"/>
    <mergeCell ref="A10:U10"/>
    <mergeCell ref="A12:U12"/>
    <mergeCell ref="A14:U14"/>
    <mergeCell ref="A16:U16"/>
    <mergeCell ref="A18:U18"/>
    <mergeCell ref="A20:U20"/>
    <mergeCell ref="A22:U22"/>
  </mergeCells>
  <pageMargins left="0.7" right="0.7" top="0.5" bottom="0.5" header="0.3" footer="0.3"/>
  <pageSetup orientation="portrait" r:id="rId1"/>
  <headerFooter>
    <oddHeader xml:space="preserve">&amp;C&amp;"-,Bold"&amp;12ASI Webinar Income 2016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8"/>
  <sheetViews>
    <sheetView topLeftCell="A19" zoomScaleNormal="100" workbookViewId="0">
      <selection activeCell="V54" sqref="V54"/>
    </sheetView>
  </sheetViews>
  <sheetFormatPr defaultColWidth="9.140625" defaultRowHeight="15" x14ac:dyDescent="0.25"/>
  <cols>
    <col min="1" max="1" width="21.7109375" style="343" customWidth="1"/>
    <col min="2" max="4" width="9.7109375" style="311" customWidth="1"/>
    <col min="5" max="5" width="10.5703125" style="311" customWidth="1"/>
    <col min="6" max="6" width="9.28515625" style="311" customWidth="1"/>
    <col min="7" max="11" width="9.7109375" style="311" customWidth="1"/>
    <col min="12" max="12" width="11.5703125" style="110" customWidth="1"/>
    <col min="13" max="16" width="9.5703125" style="110" customWidth="1"/>
    <col min="17" max="17" width="13.85546875" style="311" customWidth="1"/>
    <col min="18" max="18" width="9.7109375" style="335" customWidth="1"/>
    <col min="19" max="19" width="9.7109375" style="344" customWidth="1"/>
    <col min="20" max="20" width="9.7109375" style="335" customWidth="1"/>
    <col min="21" max="21" width="9.7109375" style="344" customWidth="1"/>
    <col min="22" max="22" width="11.85546875" style="344" customWidth="1"/>
    <col min="23" max="23" width="9.7109375" style="311" customWidth="1"/>
    <col min="24" max="16384" width="9.140625" style="311"/>
  </cols>
  <sheetData>
    <row r="1" spans="1:23" ht="30" x14ac:dyDescent="0.25">
      <c r="A1" s="435" t="s">
        <v>0</v>
      </c>
      <c r="B1" s="280" t="s">
        <v>1</v>
      </c>
      <c r="C1" s="281" t="s">
        <v>2</v>
      </c>
      <c r="D1" s="281" t="s">
        <v>3</v>
      </c>
      <c r="E1" s="281" t="s">
        <v>4</v>
      </c>
      <c r="F1" s="282" t="s">
        <v>3</v>
      </c>
      <c r="G1" s="281" t="s">
        <v>1</v>
      </c>
      <c r="H1" s="281" t="s">
        <v>2</v>
      </c>
      <c r="I1" s="281" t="s">
        <v>3</v>
      </c>
      <c r="J1" s="281" t="s">
        <v>4</v>
      </c>
      <c r="K1" s="282" t="s">
        <v>3</v>
      </c>
      <c r="L1" s="280" t="s">
        <v>1</v>
      </c>
      <c r="M1" s="281" t="s">
        <v>2</v>
      </c>
      <c r="N1" s="281" t="s">
        <v>3</v>
      </c>
      <c r="O1" s="281" t="s">
        <v>4</v>
      </c>
      <c r="P1" s="286" t="s">
        <v>3</v>
      </c>
      <c r="Q1" s="280" t="s">
        <v>1</v>
      </c>
      <c r="R1" s="281" t="s">
        <v>2</v>
      </c>
      <c r="S1" s="283" t="s">
        <v>3</v>
      </c>
      <c r="T1" s="281" t="s">
        <v>4</v>
      </c>
      <c r="U1" s="283" t="s">
        <v>3</v>
      </c>
      <c r="V1" s="285" t="s">
        <v>25</v>
      </c>
      <c r="W1" s="168" t="s">
        <v>26</v>
      </c>
    </row>
    <row r="2" spans="1:23" x14ac:dyDescent="0.25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157"/>
      <c r="W2" s="312"/>
    </row>
    <row r="3" spans="1:23" x14ac:dyDescent="0.25">
      <c r="A3" s="262" t="s">
        <v>7</v>
      </c>
      <c r="B3" s="265">
        <v>42825</v>
      </c>
      <c r="C3" s="266">
        <v>0</v>
      </c>
      <c r="D3" s="293"/>
      <c r="E3" s="266">
        <v>0</v>
      </c>
      <c r="F3" s="465"/>
      <c r="G3" s="466">
        <v>42916</v>
      </c>
      <c r="H3" s="266">
        <v>0</v>
      </c>
      <c r="I3" s="293"/>
      <c r="J3" s="266">
        <v>0</v>
      </c>
      <c r="K3" s="295"/>
      <c r="L3" s="218">
        <v>43008</v>
      </c>
      <c r="M3" s="221">
        <v>0</v>
      </c>
      <c r="N3" s="220"/>
      <c r="O3" s="221">
        <v>0</v>
      </c>
      <c r="P3" s="217"/>
      <c r="Q3" s="313">
        <v>43100</v>
      </c>
      <c r="R3" s="314">
        <v>0</v>
      </c>
      <c r="S3" s="315"/>
      <c r="T3" s="314">
        <v>0</v>
      </c>
      <c r="U3" s="316"/>
      <c r="V3" s="372">
        <f>S3+U3</f>
        <v>0</v>
      </c>
      <c r="W3" s="377">
        <f>D3+F3+I3+K3+N3+P3+S3+U3</f>
        <v>0</v>
      </c>
    </row>
    <row r="4" spans="1:23" x14ac:dyDescent="0.25">
      <c r="A4" s="350" t="s">
        <v>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48"/>
      <c r="M4" s="349"/>
      <c r="N4" s="350"/>
      <c r="O4" s="349"/>
      <c r="P4" s="350"/>
      <c r="Q4" s="350"/>
      <c r="R4" s="350"/>
      <c r="S4" s="350"/>
      <c r="T4" s="350"/>
      <c r="U4" s="350"/>
      <c r="V4" s="156"/>
      <c r="W4" s="317"/>
    </row>
    <row r="5" spans="1:23" x14ac:dyDescent="0.25">
      <c r="A5" s="269" t="s">
        <v>9</v>
      </c>
      <c r="B5" s="270">
        <v>42825</v>
      </c>
      <c r="C5" s="271">
        <v>1</v>
      </c>
      <c r="D5" s="272">
        <v>29</v>
      </c>
      <c r="E5" s="271">
        <v>0</v>
      </c>
      <c r="F5" s="467"/>
      <c r="G5" s="468">
        <v>42916</v>
      </c>
      <c r="H5" s="271">
        <v>1</v>
      </c>
      <c r="I5" s="272">
        <v>29</v>
      </c>
      <c r="J5" s="271">
        <v>0</v>
      </c>
      <c r="K5" s="273"/>
      <c r="L5" s="218">
        <v>43008</v>
      </c>
      <c r="M5" s="221">
        <v>0</v>
      </c>
      <c r="N5" s="220"/>
      <c r="O5" s="221">
        <v>0</v>
      </c>
      <c r="P5" s="217"/>
      <c r="Q5" s="313">
        <v>43100</v>
      </c>
      <c r="R5" s="314">
        <v>0</v>
      </c>
      <c r="S5" s="315"/>
      <c r="T5" s="314"/>
      <c r="U5" s="316"/>
      <c r="V5" s="372">
        <f>S5+U5</f>
        <v>0</v>
      </c>
      <c r="W5" s="175">
        <f>D5+F5+I5+K5+N5+P5+S5+U5</f>
        <v>58</v>
      </c>
    </row>
    <row r="6" spans="1:23" x14ac:dyDescent="0.25">
      <c r="A6" s="347" t="s">
        <v>10</v>
      </c>
      <c r="B6" s="347"/>
      <c r="C6" s="347"/>
      <c r="D6" s="347"/>
      <c r="E6" s="347"/>
      <c r="F6" s="347"/>
      <c r="G6" s="347"/>
      <c r="H6" s="347"/>
      <c r="I6" s="347"/>
      <c r="J6" s="347"/>
      <c r="K6" s="469"/>
      <c r="L6" s="345"/>
      <c r="M6" s="346"/>
      <c r="N6" s="347"/>
      <c r="O6" s="346"/>
      <c r="P6" s="347"/>
      <c r="Q6" s="347"/>
      <c r="R6" s="347"/>
      <c r="S6" s="347"/>
      <c r="T6" s="347"/>
      <c r="U6" s="347"/>
      <c r="V6" s="157"/>
      <c r="W6" s="317"/>
    </row>
    <row r="7" spans="1:23" x14ac:dyDescent="0.25">
      <c r="A7" s="262" t="s">
        <v>11</v>
      </c>
      <c r="B7" s="265">
        <v>42825</v>
      </c>
      <c r="C7" s="266">
        <v>0</v>
      </c>
      <c r="D7" s="267"/>
      <c r="E7" s="266">
        <v>0</v>
      </c>
      <c r="F7" s="289"/>
      <c r="G7" s="466">
        <v>42916</v>
      </c>
      <c r="H7" s="266">
        <v>0</v>
      </c>
      <c r="I7" s="267"/>
      <c r="J7" s="266">
        <v>0</v>
      </c>
      <c r="K7" s="268"/>
      <c r="L7" s="218">
        <v>43008</v>
      </c>
      <c r="M7" s="221">
        <v>0</v>
      </c>
      <c r="N7" s="220"/>
      <c r="O7" s="221">
        <v>0</v>
      </c>
      <c r="P7" s="217"/>
      <c r="Q7" s="313">
        <v>43100</v>
      </c>
      <c r="R7" s="314">
        <v>0</v>
      </c>
      <c r="S7" s="315"/>
      <c r="T7" s="314">
        <v>0</v>
      </c>
      <c r="U7" s="316"/>
      <c r="V7" s="372">
        <f>S7+U7</f>
        <v>0</v>
      </c>
      <c r="W7" s="377">
        <f>D7+F7+I7+K7+N7+P7+S7+U7</f>
        <v>0</v>
      </c>
    </row>
    <row r="8" spans="1:23" x14ac:dyDescent="0.25">
      <c r="A8" s="350" t="s">
        <v>12</v>
      </c>
      <c r="B8" s="350"/>
      <c r="C8" s="350"/>
      <c r="D8" s="350"/>
      <c r="E8" s="350"/>
      <c r="F8" s="350"/>
      <c r="G8" s="350"/>
      <c r="H8" s="350"/>
      <c r="I8" s="350"/>
      <c r="J8" s="350"/>
      <c r="K8" s="470"/>
      <c r="L8" s="348"/>
      <c r="M8" s="349"/>
      <c r="N8" s="350"/>
      <c r="O8" s="349"/>
      <c r="P8" s="350"/>
      <c r="Q8" s="350"/>
      <c r="R8" s="350"/>
      <c r="S8" s="350"/>
      <c r="T8" s="350"/>
      <c r="U8" s="350"/>
      <c r="V8" s="156"/>
      <c r="W8" s="317"/>
    </row>
    <row r="9" spans="1:23" x14ac:dyDescent="0.25">
      <c r="A9" s="269" t="s">
        <v>13</v>
      </c>
      <c r="B9" s="270">
        <v>42825</v>
      </c>
      <c r="C9" s="271">
        <v>0</v>
      </c>
      <c r="D9" s="272"/>
      <c r="E9" s="271">
        <v>0</v>
      </c>
      <c r="F9" s="467"/>
      <c r="G9" s="468">
        <v>42916</v>
      </c>
      <c r="H9" s="271">
        <v>0</v>
      </c>
      <c r="I9" s="272"/>
      <c r="J9" s="271">
        <v>0</v>
      </c>
      <c r="K9" s="273"/>
      <c r="L9" s="218">
        <v>43008</v>
      </c>
      <c r="M9" s="221">
        <v>0</v>
      </c>
      <c r="N9" s="220"/>
      <c r="O9" s="221">
        <v>0</v>
      </c>
      <c r="P9" s="217"/>
      <c r="Q9" s="313">
        <v>43100</v>
      </c>
      <c r="R9" s="314">
        <v>0</v>
      </c>
      <c r="S9" s="315"/>
      <c r="T9" s="314">
        <v>0</v>
      </c>
      <c r="U9" s="316"/>
      <c r="V9" s="372">
        <f>S9+U9</f>
        <v>0</v>
      </c>
      <c r="W9" s="377">
        <f>D9+F9+I9+K9+N9+P9+S9+U9</f>
        <v>0</v>
      </c>
    </row>
    <row r="10" spans="1:23" x14ac:dyDescent="0.25">
      <c r="A10" s="347" t="s">
        <v>14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469"/>
      <c r="L10" s="345"/>
      <c r="M10" s="346"/>
      <c r="N10" s="347"/>
      <c r="O10" s="346"/>
      <c r="P10" s="347"/>
      <c r="Q10" s="347"/>
      <c r="R10" s="347"/>
      <c r="S10" s="347"/>
      <c r="T10" s="347"/>
      <c r="U10" s="347"/>
      <c r="V10" s="157"/>
      <c r="W10" s="317"/>
    </row>
    <row r="11" spans="1:23" x14ac:dyDescent="0.25">
      <c r="A11" s="262" t="s">
        <v>11</v>
      </c>
      <c r="B11" s="265">
        <v>42825</v>
      </c>
      <c r="C11" s="266">
        <v>0</v>
      </c>
      <c r="D11" s="267"/>
      <c r="E11" s="266">
        <v>0</v>
      </c>
      <c r="F11" s="289"/>
      <c r="G11" s="466">
        <v>42916</v>
      </c>
      <c r="H11" s="266">
        <v>0</v>
      </c>
      <c r="I11" s="267"/>
      <c r="J11" s="266">
        <v>0</v>
      </c>
      <c r="K11" s="289"/>
      <c r="L11" s="218">
        <v>43008</v>
      </c>
      <c r="M11" s="290">
        <v>0</v>
      </c>
      <c r="N11" s="220"/>
      <c r="O11" s="290">
        <v>0</v>
      </c>
      <c r="P11" s="217"/>
      <c r="Q11" s="313">
        <v>43100</v>
      </c>
      <c r="R11" s="314">
        <v>0</v>
      </c>
      <c r="S11" s="315"/>
      <c r="T11" s="314">
        <v>0</v>
      </c>
      <c r="U11" s="316"/>
      <c r="V11" s="372">
        <f>S11+U11</f>
        <v>0</v>
      </c>
      <c r="W11" s="377">
        <f>D11+F11+I11+K11+N11+P11+S11+U11</f>
        <v>0</v>
      </c>
    </row>
    <row r="12" spans="1:23" x14ac:dyDescent="0.25">
      <c r="A12" s="350" t="s">
        <v>15</v>
      </c>
      <c r="B12" s="350"/>
      <c r="C12" s="350"/>
      <c r="D12" s="350"/>
      <c r="E12" s="350"/>
      <c r="F12" s="350"/>
      <c r="G12" s="350"/>
      <c r="H12" s="350"/>
      <c r="I12" s="350"/>
      <c r="J12" s="350"/>
      <c r="K12" s="470"/>
      <c r="L12" s="348"/>
      <c r="M12" s="349"/>
      <c r="N12" s="350"/>
      <c r="O12" s="349"/>
      <c r="P12" s="350"/>
      <c r="Q12" s="350"/>
      <c r="R12" s="350"/>
      <c r="S12" s="350"/>
      <c r="T12" s="350"/>
      <c r="U12" s="350"/>
      <c r="V12" s="156"/>
      <c r="W12" s="317"/>
    </row>
    <row r="13" spans="1:23" x14ac:dyDescent="0.25">
      <c r="A13" s="269" t="s">
        <v>16</v>
      </c>
      <c r="B13" s="270">
        <v>42825</v>
      </c>
      <c r="C13" s="271">
        <v>0</v>
      </c>
      <c r="D13" s="272"/>
      <c r="E13" s="271">
        <v>0</v>
      </c>
      <c r="F13" s="467"/>
      <c r="G13" s="468">
        <v>42916</v>
      </c>
      <c r="H13" s="271">
        <v>1</v>
      </c>
      <c r="I13" s="272">
        <v>29</v>
      </c>
      <c r="J13" s="271">
        <v>0</v>
      </c>
      <c r="K13" s="273"/>
      <c r="L13" s="218">
        <v>43008</v>
      </c>
      <c r="M13" s="221">
        <v>0</v>
      </c>
      <c r="N13" s="220"/>
      <c r="O13" s="221">
        <v>0</v>
      </c>
      <c r="P13" s="217"/>
      <c r="Q13" s="313">
        <v>43100</v>
      </c>
      <c r="R13" s="314">
        <v>1</v>
      </c>
      <c r="S13" s="315">
        <v>29</v>
      </c>
      <c r="T13" s="314">
        <v>0</v>
      </c>
      <c r="U13" s="316"/>
      <c r="V13" s="372">
        <f>S13+U13</f>
        <v>29</v>
      </c>
      <c r="W13" s="377">
        <f>D13+F13+I13+K13+N13+P13+S13+U13</f>
        <v>58</v>
      </c>
    </row>
    <row r="14" spans="1:23" x14ac:dyDescent="0.25">
      <c r="A14" s="347" t="s">
        <v>17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69"/>
      <c r="L14" s="345"/>
      <c r="M14" s="346"/>
      <c r="N14" s="347"/>
      <c r="O14" s="346"/>
      <c r="P14" s="347"/>
      <c r="Q14" s="347"/>
      <c r="R14" s="347"/>
      <c r="S14" s="347"/>
      <c r="T14" s="347"/>
      <c r="U14" s="347"/>
      <c r="V14" s="157"/>
      <c r="W14" s="317"/>
    </row>
    <row r="15" spans="1:23" x14ac:dyDescent="0.25">
      <c r="A15" s="262" t="s">
        <v>18</v>
      </c>
      <c r="B15" s="265">
        <v>42825</v>
      </c>
      <c r="C15" s="266">
        <v>1</v>
      </c>
      <c r="D15" s="267">
        <v>29</v>
      </c>
      <c r="E15" s="266">
        <v>0</v>
      </c>
      <c r="F15" s="289"/>
      <c r="G15" s="466">
        <v>42916</v>
      </c>
      <c r="H15" s="266">
        <v>0</v>
      </c>
      <c r="I15" s="267"/>
      <c r="J15" s="266">
        <v>0</v>
      </c>
      <c r="K15" s="268"/>
      <c r="L15" s="218">
        <v>43008</v>
      </c>
      <c r="M15" s="221">
        <v>0</v>
      </c>
      <c r="N15" s="220"/>
      <c r="O15" s="221">
        <v>0</v>
      </c>
      <c r="P15" s="217"/>
      <c r="Q15" s="313">
        <v>43100</v>
      </c>
      <c r="R15" s="314">
        <v>0</v>
      </c>
      <c r="S15" s="315"/>
      <c r="T15" s="314">
        <v>0</v>
      </c>
      <c r="U15" s="316"/>
      <c r="V15" s="372">
        <f>S15+U15</f>
        <v>0</v>
      </c>
      <c r="W15" s="377">
        <f>D15+F15+I15+K15+N15+P15+S15+U15</f>
        <v>29</v>
      </c>
    </row>
    <row r="16" spans="1:23" x14ac:dyDescent="0.25">
      <c r="A16" s="347" t="s">
        <v>21</v>
      </c>
      <c r="B16" s="347"/>
      <c r="C16" s="347"/>
      <c r="D16" s="347"/>
      <c r="E16" s="347"/>
      <c r="F16" s="347"/>
      <c r="G16" s="347"/>
      <c r="H16" s="347"/>
      <c r="I16" s="347"/>
      <c r="J16" s="347"/>
      <c r="K16" s="469"/>
      <c r="L16" s="345"/>
      <c r="M16" s="346"/>
      <c r="N16" s="347"/>
      <c r="O16" s="346"/>
      <c r="P16" s="347"/>
      <c r="Q16" s="347"/>
      <c r="R16" s="347"/>
      <c r="S16" s="347"/>
      <c r="T16" s="347"/>
      <c r="U16" s="347"/>
      <c r="V16" s="157"/>
      <c r="W16" s="317"/>
    </row>
    <row r="17" spans="1:23" x14ac:dyDescent="0.25">
      <c r="A17" s="262" t="s">
        <v>20</v>
      </c>
      <c r="B17" s="263">
        <v>42825</v>
      </c>
      <c r="C17" s="259">
        <v>0</v>
      </c>
      <c r="D17" s="260"/>
      <c r="E17" s="259">
        <v>0</v>
      </c>
      <c r="F17" s="261"/>
      <c r="G17" s="77">
        <v>42916</v>
      </c>
      <c r="H17" s="259">
        <v>0</v>
      </c>
      <c r="I17" s="260"/>
      <c r="J17" s="259">
        <v>0</v>
      </c>
      <c r="K17" s="264"/>
      <c r="L17" s="218">
        <v>43008</v>
      </c>
      <c r="M17" s="221">
        <v>0</v>
      </c>
      <c r="N17" s="220"/>
      <c r="O17" s="221">
        <v>0</v>
      </c>
      <c r="P17" s="217"/>
      <c r="Q17" s="313">
        <v>43100</v>
      </c>
      <c r="R17" s="314">
        <v>0</v>
      </c>
      <c r="S17" s="315"/>
      <c r="T17" s="314">
        <v>0</v>
      </c>
      <c r="U17" s="316"/>
      <c r="V17" s="372">
        <f>S17+U17</f>
        <v>0</v>
      </c>
      <c r="W17" s="377">
        <f>D17+F17+I17+K17+N17+P17+S17+U17</f>
        <v>0</v>
      </c>
    </row>
    <row r="18" spans="1:23" x14ac:dyDescent="0.25">
      <c r="A18" s="350" t="s">
        <v>22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470"/>
      <c r="L18" s="348"/>
      <c r="M18" s="349"/>
      <c r="N18" s="350"/>
      <c r="O18" s="349"/>
      <c r="P18" s="350"/>
      <c r="Q18" s="350"/>
      <c r="R18" s="350"/>
      <c r="S18" s="350"/>
      <c r="T18" s="350"/>
      <c r="U18" s="350"/>
      <c r="V18" s="156"/>
      <c r="W18" s="317"/>
    </row>
    <row r="19" spans="1:23" x14ac:dyDescent="0.25">
      <c r="A19" s="257" t="s">
        <v>23</v>
      </c>
      <c r="B19" s="258">
        <v>42825</v>
      </c>
      <c r="C19" s="259">
        <v>1</v>
      </c>
      <c r="D19" s="260">
        <v>29</v>
      </c>
      <c r="E19" s="259">
        <v>0</v>
      </c>
      <c r="F19" s="261"/>
      <c r="G19" s="258">
        <v>42916</v>
      </c>
      <c r="H19" s="259">
        <v>0</v>
      </c>
      <c r="I19" s="260"/>
      <c r="J19" s="259"/>
      <c r="K19" s="261"/>
      <c r="L19" s="218">
        <v>43008</v>
      </c>
      <c r="M19" s="221">
        <v>0</v>
      </c>
      <c r="N19" s="220"/>
      <c r="O19" s="221">
        <v>0</v>
      </c>
      <c r="P19" s="217"/>
      <c r="Q19" s="313">
        <v>43100</v>
      </c>
      <c r="R19" s="314">
        <v>0</v>
      </c>
      <c r="S19" s="315"/>
      <c r="T19" s="314">
        <v>0</v>
      </c>
      <c r="U19" s="316"/>
      <c r="V19" s="372">
        <f>S19+U19</f>
        <v>0</v>
      </c>
      <c r="W19" s="377">
        <f>D19+F19+I19+K19+N19+P19+S19+U19</f>
        <v>29</v>
      </c>
    </row>
    <row r="20" spans="1:23" x14ac:dyDescent="0.25">
      <c r="A20" s="350" t="s">
        <v>27</v>
      </c>
      <c r="B20" s="350"/>
      <c r="C20" s="350"/>
      <c r="D20" s="350"/>
      <c r="E20" s="350"/>
      <c r="F20" s="350"/>
      <c r="G20" s="350"/>
      <c r="H20" s="350"/>
      <c r="I20" s="350"/>
      <c r="J20" s="350"/>
      <c r="K20" s="470"/>
      <c r="L20" s="348"/>
      <c r="M20" s="349"/>
      <c r="N20" s="350"/>
      <c r="O20" s="349"/>
      <c r="P20" s="350"/>
      <c r="Q20" s="350"/>
      <c r="R20" s="350"/>
      <c r="S20" s="350"/>
      <c r="T20" s="350"/>
      <c r="U20" s="350"/>
      <c r="V20" s="156"/>
      <c r="W20" s="317"/>
    </row>
    <row r="21" spans="1:23" x14ac:dyDescent="0.25">
      <c r="A21" s="257" t="s">
        <v>28</v>
      </c>
      <c r="B21" s="258">
        <v>42825</v>
      </c>
      <c r="C21" s="314">
        <v>0</v>
      </c>
      <c r="D21" s="315"/>
      <c r="E21" s="314">
        <v>0</v>
      </c>
      <c r="F21" s="316"/>
      <c r="G21" s="258">
        <v>42916</v>
      </c>
      <c r="H21" s="314">
        <v>1</v>
      </c>
      <c r="I21" s="315">
        <v>29</v>
      </c>
      <c r="J21" s="314">
        <v>0</v>
      </c>
      <c r="K21" s="316"/>
      <c r="L21" s="218">
        <v>43008</v>
      </c>
      <c r="M21" s="221">
        <v>0</v>
      </c>
      <c r="N21" s="220"/>
      <c r="O21" s="221">
        <v>0</v>
      </c>
      <c r="P21" s="217"/>
      <c r="Q21" s="313">
        <v>43100</v>
      </c>
      <c r="R21" s="314">
        <v>0</v>
      </c>
      <c r="S21" s="315"/>
      <c r="T21" s="314">
        <v>0</v>
      </c>
      <c r="U21" s="316"/>
      <c r="V21" s="372">
        <f>S21+U21</f>
        <v>0</v>
      </c>
      <c r="W21" s="377">
        <f>D21+F21+I21+K21+N21+P21+S21+U21</f>
        <v>29</v>
      </c>
    </row>
    <row r="22" spans="1:23" x14ac:dyDescent="0.25">
      <c r="A22" s="350" t="s">
        <v>29</v>
      </c>
      <c r="B22" s="350"/>
      <c r="C22" s="350"/>
      <c r="D22" s="350"/>
      <c r="E22" s="350"/>
      <c r="F22" s="350"/>
      <c r="G22" s="350"/>
      <c r="H22" s="350"/>
      <c r="I22" s="350"/>
      <c r="J22" s="350"/>
      <c r="K22" s="470"/>
      <c r="L22" s="348"/>
      <c r="M22" s="349"/>
      <c r="N22" s="350"/>
      <c r="O22" s="349"/>
      <c r="P22" s="350"/>
      <c r="Q22" s="350"/>
      <c r="R22" s="350"/>
      <c r="S22" s="350"/>
      <c r="T22" s="350"/>
      <c r="U22" s="350"/>
      <c r="V22" s="156"/>
      <c r="W22" s="317"/>
    </row>
    <row r="23" spans="1:23" x14ac:dyDescent="0.25">
      <c r="A23" s="257" t="s">
        <v>30</v>
      </c>
      <c r="B23" s="258">
        <v>42825</v>
      </c>
      <c r="C23" s="314">
        <v>0</v>
      </c>
      <c r="D23" s="315"/>
      <c r="E23" s="314">
        <v>1</v>
      </c>
      <c r="F23" s="316">
        <v>299</v>
      </c>
      <c r="G23" s="258">
        <v>42916</v>
      </c>
      <c r="H23" s="314">
        <v>0</v>
      </c>
      <c r="I23" s="315"/>
      <c r="J23" s="314">
        <v>1</v>
      </c>
      <c r="K23" s="316">
        <v>299</v>
      </c>
      <c r="L23" s="218">
        <v>43008</v>
      </c>
      <c r="M23" s="221">
        <v>0</v>
      </c>
      <c r="N23" s="220"/>
      <c r="O23" s="221">
        <v>0</v>
      </c>
      <c r="P23" s="217"/>
      <c r="Q23" s="313">
        <v>43100</v>
      </c>
      <c r="R23" s="314">
        <v>0</v>
      </c>
      <c r="S23" s="315"/>
      <c r="T23" s="314">
        <v>0</v>
      </c>
      <c r="U23" s="316"/>
      <c r="V23" s="372">
        <f>S23+U23</f>
        <v>0</v>
      </c>
      <c r="W23" s="377">
        <f>D23+F23+I23+K23+N23+P23+S23+U23</f>
        <v>598</v>
      </c>
    </row>
    <row r="24" spans="1:23" x14ac:dyDescent="0.25">
      <c r="A24" s="350" t="s">
        <v>31</v>
      </c>
      <c r="B24" s="350"/>
      <c r="C24" s="350"/>
      <c r="D24" s="350"/>
      <c r="E24" s="350"/>
      <c r="F24" s="350"/>
      <c r="G24" s="350"/>
      <c r="H24" s="350"/>
      <c r="I24" s="350"/>
      <c r="J24" s="350"/>
      <c r="K24" s="470"/>
      <c r="L24" s="348"/>
      <c r="M24" s="349"/>
      <c r="N24" s="350"/>
      <c r="O24" s="349"/>
      <c r="P24" s="350"/>
      <c r="Q24" s="350"/>
      <c r="R24" s="350"/>
      <c r="S24" s="350"/>
      <c r="T24" s="350"/>
      <c r="U24" s="350"/>
      <c r="V24" s="156"/>
      <c r="W24" s="317"/>
    </row>
    <row r="25" spans="1:23" x14ac:dyDescent="0.25">
      <c r="A25" s="257" t="s">
        <v>20</v>
      </c>
      <c r="B25" s="258">
        <v>42825</v>
      </c>
      <c r="C25" s="314">
        <v>0</v>
      </c>
      <c r="D25" s="315"/>
      <c r="E25" s="314">
        <v>0</v>
      </c>
      <c r="F25" s="316"/>
      <c r="G25" s="258">
        <v>42916</v>
      </c>
      <c r="H25" s="314">
        <v>0</v>
      </c>
      <c r="I25" s="315"/>
      <c r="J25" s="314">
        <v>0</v>
      </c>
      <c r="K25" s="316"/>
      <c r="L25" s="218">
        <v>43008</v>
      </c>
      <c r="M25" s="221">
        <v>0</v>
      </c>
      <c r="N25" s="220"/>
      <c r="O25" s="221">
        <v>0</v>
      </c>
      <c r="P25" s="217"/>
      <c r="Q25" s="313">
        <v>43100</v>
      </c>
      <c r="R25" s="314">
        <v>0</v>
      </c>
      <c r="S25" s="315"/>
      <c r="T25" s="314">
        <v>0</v>
      </c>
      <c r="U25" s="316"/>
      <c r="V25" s="372">
        <f>S25+U25</f>
        <v>0</v>
      </c>
      <c r="W25" s="377">
        <f>D25+F25+I25+K25+N25+P25+S25+U25</f>
        <v>0</v>
      </c>
    </row>
    <row r="26" spans="1:23" x14ac:dyDescent="0.25">
      <c r="A26" s="353" t="s">
        <v>32</v>
      </c>
      <c r="B26" s="353"/>
      <c r="C26" s="353"/>
      <c r="D26" s="353"/>
      <c r="E26" s="353"/>
      <c r="F26" s="353"/>
      <c r="G26" s="353"/>
      <c r="H26" s="353"/>
      <c r="I26" s="353"/>
      <c r="J26" s="353"/>
      <c r="K26" s="471"/>
      <c r="L26" s="351"/>
      <c r="M26" s="352"/>
      <c r="N26" s="353"/>
      <c r="O26" s="352"/>
      <c r="P26" s="353"/>
      <c r="Q26" s="353"/>
      <c r="R26" s="353"/>
      <c r="S26" s="353"/>
      <c r="T26" s="353"/>
      <c r="U26" s="353"/>
      <c r="V26" s="158"/>
      <c r="W26" s="317"/>
    </row>
    <row r="27" spans="1:23" x14ac:dyDescent="0.25">
      <c r="A27" s="230" t="s">
        <v>9</v>
      </c>
      <c r="B27" s="313">
        <v>42825</v>
      </c>
      <c r="C27" s="314">
        <v>0</v>
      </c>
      <c r="D27" s="315"/>
      <c r="E27" s="314">
        <v>0</v>
      </c>
      <c r="F27" s="318"/>
      <c r="G27" s="319">
        <v>42916</v>
      </c>
      <c r="H27" s="314">
        <v>0</v>
      </c>
      <c r="I27" s="315"/>
      <c r="J27" s="314">
        <v>0</v>
      </c>
      <c r="K27" s="320"/>
      <c r="L27" s="218">
        <v>43008</v>
      </c>
      <c r="M27" s="221">
        <v>1</v>
      </c>
      <c r="N27" s="220">
        <v>29</v>
      </c>
      <c r="O27" s="221">
        <v>0</v>
      </c>
      <c r="P27" s="217"/>
      <c r="Q27" s="313">
        <v>43100</v>
      </c>
      <c r="R27" s="314">
        <v>0</v>
      </c>
      <c r="S27" s="315"/>
      <c r="T27" s="314">
        <v>0</v>
      </c>
      <c r="U27" s="316"/>
      <c r="V27" s="372">
        <f>S27+U27</f>
        <v>0</v>
      </c>
      <c r="W27" s="377">
        <f>D27+F27+I27+K27+N27+P27+S27+U27</f>
        <v>29</v>
      </c>
    </row>
    <row r="28" spans="1:23" x14ac:dyDescent="0.25">
      <c r="A28" s="353" t="s">
        <v>33</v>
      </c>
      <c r="B28" s="353"/>
      <c r="C28" s="353"/>
      <c r="D28" s="353"/>
      <c r="E28" s="353"/>
      <c r="F28" s="353"/>
      <c r="G28" s="353"/>
      <c r="H28" s="353"/>
      <c r="I28" s="353"/>
      <c r="J28" s="353"/>
      <c r="K28" s="471"/>
      <c r="L28" s="351"/>
      <c r="M28" s="352"/>
      <c r="N28" s="353"/>
      <c r="O28" s="352"/>
      <c r="P28" s="353"/>
      <c r="Q28" s="353"/>
      <c r="R28" s="353"/>
      <c r="S28" s="353"/>
      <c r="T28" s="353"/>
      <c r="U28" s="353"/>
      <c r="V28" s="158"/>
      <c r="W28" s="317"/>
    </row>
    <row r="29" spans="1:23" x14ac:dyDescent="0.25">
      <c r="A29" s="230" t="s">
        <v>16</v>
      </c>
      <c r="B29" s="313">
        <v>42825</v>
      </c>
      <c r="C29" s="314">
        <v>3</v>
      </c>
      <c r="D29" s="315">
        <v>87</v>
      </c>
      <c r="E29" s="314">
        <v>1</v>
      </c>
      <c r="F29" s="316">
        <v>29</v>
      </c>
      <c r="G29" s="319">
        <v>42916</v>
      </c>
      <c r="H29" s="314">
        <v>0</v>
      </c>
      <c r="I29" s="315"/>
      <c r="J29" s="314">
        <v>0</v>
      </c>
      <c r="K29" s="321"/>
      <c r="L29" s="363">
        <v>43008</v>
      </c>
      <c r="M29" s="364">
        <v>1</v>
      </c>
      <c r="N29" s="220">
        <v>29</v>
      </c>
      <c r="O29" s="364">
        <v>1</v>
      </c>
      <c r="P29" s="217">
        <v>29</v>
      </c>
      <c r="Q29" s="313">
        <v>43100</v>
      </c>
      <c r="R29" s="314">
        <v>3</v>
      </c>
      <c r="S29" s="315">
        <v>60</v>
      </c>
      <c r="T29" s="314">
        <v>0</v>
      </c>
      <c r="U29" s="316"/>
      <c r="V29" s="372">
        <f>S29+U29</f>
        <v>60</v>
      </c>
      <c r="W29" s="377">
        <f>D29+F29+I29+K29+N29+P29+S29+U29</f>
        <v>234</v>
      </c>
    </row>
    <row r="30" spans="1:23" x14ac:dyDescent="0.25">
      <c r="A30" s="353" t="s">
        <v>34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471"/>
      <c r="L30" s="351"/>
      <c r="M30" s="352"/>
      <c r="N30" s="353"/>
      <c r="O30" s="352"/>
      <c r="P30" s="353"/>
      <c r="Q30" s="353"/>
      <c r="R30" s="353"/>
      <c r="S30" s="353"/>
      <c r="T30" s="353"/>
      <c r="U30" s="353"/>
      <c r="V30" s="158"/>
      <c r="W30" s="317"/>
    </row>
    <row r="31" spans="1:23" x14ac:dyDescent="0.25">
      <c r="A31" s="230" t="s">
        <v>35</v>
      </c>
      <c r="B31" s="322">
        <v>42825</v>
      </c>
      <c r="C31" s="314">
        <v>0</v>
      </c>
      <c r="D31" s="323"/>
      <c r="E31" s="314">
        <v>0</v>
      </c>
      <c r="F31" s="318"/>
      <c r="G31" s="319">
        <v>42916</v>
      </c>
      <c r="H31" s="314">
        <v>0</v>
      </c>
      <c r="I31" s="315"/>
      <c r="J31" s="314">
        <v>0</v>
      </c>
      <c r="K31" s="321"/>
      <c r="L31" s="218">
        <v>43008</v>
      </c>
      <c r="M31" s="221">
        <v>0</v>
      </c>
      <c r="N31" s="220"/>
      <c r="O31" s="221">
        <v>0</v>
      </c>
      <c r="P31" s="217"/>
      <c r="Q31" s="319">
        <v>43100</v>
      </c>
      <c r="R31" s="314">
        <v>0</v>
      </c>
      <c r="S31" s="315"/>
      <c r="T31" s="314">
        <v>0</v>
      </c>
      <c r="U31" s="316"/>
      <c r="V31" s="372">
        <f>S31+U31</f>
        <v>0</v>
      </c>
      <c r="W31" s="377">
        <f>D31+F31+I31+K31+N31+P31+S31+U31</f>
        <v>0</v>
      </c>
    </row>
    <row r="32" spans="1:23" x14ac:dyDescent="0.25">
      <c r="A32" s="443" t="s">
        <v>36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3"/>
      <c r="L32" s="351"/>
      <c r="M32" s="352"/>
      <c r="N32" s="354"/>
      <c r="O32" s="352"/>
      <c r="P32" s="354"/>
      <c r="Q32" s="472"/>
      <c r="R32" s="472"/>
      <c r="S32" s="472"/>
      <c r="T32" s="472"/>
      <c r="U32" s="472"/>
      <c r="V32" s="159"/>
      <c r="W32" s="317"/>
    </row>
    <row r="33" spans="1:23" x14ac:dyDescent="0.25">
      <c r="A33" s="230" t="s">
        <v>37</v>
      </c>
      <c r="B33" s="322">
        <v>42825</v>
      </c>
      <c r="C33" s="314">
        <v>0</v>
      </c>
      <c r="D33" s="315"/>
      <c r="E33" s="314">
        <v>0</v>
      </c>
      <c r="F33" s="316"/>
      <c r="G33" s="319">
        <v>42916</v>
      </c>
      <c r="H33" s="314">
        <v>0</v>
      </c>
      <c r="I33" s="315"/>
      <c r="J33" s="314">
        <v>0</v>
      </c>
      <c r="K33" s="321"/>
      <c r="L33" s="218">
        <v>43008</v>
      </c>
      <c r="M33" s="221">
        <v>0</v>
      </c>
      <c r="N33" s="226"/>
      <c r="O33" s="221">
        <v>0</v>
      </c>
      <c r="P33" s="227"/>
      <c r="Q33" s="319">
        <v>43100</v>
      </c>
      <c r="R33" s="314">
        <v>0</v>
      </c>
      <c r="S33" s="315"/>
      <c r="T33" s="314">
        <v>0</v>
      </c>
      <c r="U33" s="316"/>
      <c r="V33" s="372">
        <f>S33+U33</f>
        <v>0</v>
      </c>
      <c r="W33" s="377">
        <f>D33+F33+I33+K33+N33+P33+S33+U33</f>
        <v>0</v>
      </c>
    </row>
    <row r="34" spans="1:23" x14ac:dyDescent="0.25">
      <c r="A34" s="443" t="s">
        <v>38</v>
      </c>
      <c r="B34" s="474"/>
      <c r="C34" s="475"/>
      <c r="D34" s="476"/>
      <c r="E34" s="475"/>
      <c r="F34" s="475"/>
      <c r="G34" s="326"/>
      <c r="H34" s="327"/>
      <c r="I34" s="328"/>
      <c r="J34" s="327"/>
      <c r="K34" s="328"/>
      <c r="L34" s="355"/>
      <c r="M34" s="356"/>
      <c r="N34" s="357"/>
      <c r="O34" s="356"/>
      <c r="P34" s="357"/>
      <c r="Q34" s="326"/>
      <c r="R34" s="329"/>
      <c r="S34" s="330"/>
      <c r="T34" s="329"/>
      <c r="U34" s="330"/>
      <c r="V34" s="389"/>
      <c r="W34" s="317"/>
    </row>
    <row r="35" spans="1:23" x14ac:dyDescent="0.25">
      <c r="A35" s="230" t="s">
        <v>39</v>
      </c>
      <c r="B35" s="322">
        <v>42825</v>
      </c>
      <c r="C35" s="314">
        <v>0</v>
      </c>
      <c r="D35" s="315"/>
      <c r="E35" s="314">
        <v>0</v>
      </c>
      <c r="F35" s="316"/>
      <c r="G35" s="319">
        <v>42916</v>
      </c>
      <c r="H35" s="314">
        <v>0</v>
      </c>
      <c r="I35" s="315"/>
      <c r="J35" s="314">
        <v>0</v>
      </c>
      <c r="K35" s="321"/>
      <c r="L35" s="218">
        <v>43008</v>
      </c>
      <c r="M35" s="221">
        <v>2</v>
      </c>
      <c r="N35" s="226">
        <v>298</v>
      </c>
      <c r="O35" s="221">
        <v>0</v>
      </c>
      <c r="P35" s="227"/>
      <c r="Q35" s="319">
        <v>43100</v>
      </c>
      <c r="R35" s="324">
        <v>0</v>
      </c>
      <c r="S35" s="331"/>
      <c r="T35" s="324">
        <v>0</v>
      </c>
      <c r="U35" s="332"/>
      <c r="V35" s="388">
        <f>S35+U35</f>
        <v>0</v>
      </c>
      <c r="W35" s="377">
        <f>D35+F35+I35+K35+N35+P35+S35+U35</f>
        <v>298</v>
      </c>
    </row>
    <row r="36" spans="1:23" x14ac:dyDescent="0.25">
      <c r="A36" s="443" t="s">
        <v>40</v>
      </c>
      <c r="B36" s="477"/>
      <c r="C36" s="478"/>
      <c r="D36" s="479"/>
      <c r="E36" s="478"/>
      <c r="F36" s="479"/>
      <c r="G36" s="477"/>
      <c r="H36" s="480"/>
      <c r="I36" s="481"/>
      <c r="J36" s="480"/>
      <c r="K36" s="481"/>
      <c r="L36" s="358"/>
      <c r="M36" s="359"/>
      <c r="N36" s="358"/>
      <c r="O36" s="359"/>
      <c r="P36" s="358"/>
      <c r="Q36" s="477"/>
      <c r="R36" s="478"/>
      <c r="S36" s="479"/>
      <c r="T36" s="478"/>
      <c r="U36" s="479"/>
      <c r="V36" s="482"/>
      <c r="W36" s="317"/>
    </row>
    <row r="37" spans="1:23" x14ac:dyDescent="0.25">
      <c r="A37" s="169" t="s">
        <v>41</v>
      </c>
      <c r="B37" s="333">
        <v>42825</v>
      </c>
      <c r="C37" s="334">
        <v>0</v>
      </c>
      <c r="D37" s="331"/>
      <c r="E37" s="334">
        <v>0</v>
      </c>
      <c r="F37" s="332"/>
      <c r="G37" s="319">
        <v>42916</v>
      </c>
      <c r="H37" s="314">
        <v>0</v>
      </c>
      <c r="I37" s="315"/>
      <c r="J37" s="314">
        <v>1</v>
      </c>
      <c r="K37" s="325">
        <v>69</v>
      </c>
      <c r="L37" s="365">
        <v>43008</v>
      </c>
      <c r="M37" s="366">
        <v>2</v>
      </c>
      <c r="N37" s="367">
        <v>58</v>
      </c>
      <c r="O37" s="366">
        <v>0</v>
      </c>
      <c r="P37" s="371"/>
      <c r="Q37" s="319">
        <v>43100</v>
      </c>
      <c r="R37" s="335">
        <v>0</v>
      </c>
      <c r="S37" s="376"/>
      <c r="T37" s="324">
        <v>0</v>
      </c>
      <c r="U37" s="375"/>
      <c r="V37" s="388">
        <f>S37+U37</f>
        <v>0</v>
      </c>
      <c r="W37" s="377">
        <f>D37+F37+I37+K37+N37+P37+S37+U37</f>
        <v>127</v>
      </c>
    </row>
    <row r="38" spans="1:23" x14ac:dyDescent="0.25">
      <c r="A38" s="405" t="s">
        <v>42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83"/>
      <c r="M38" s="483"/>
      <c r="N38" s="483"/>
      <c r="O38" s="483"/>
      <c r="P38" s="483"/>
      <c r="Q38" s="405"/>
      <c r="R38" s="405"/>
      <c r="S38" s="405"/>
      <c r="T38" s="405"/>
      <c r="U38" s="405"/>
      <c r="V38" s="484"/>
      <c r="W38" s="317"/>
    </row>
    <row r="39" spans="1:23" x14ac:dyDescent="0.25">
      <c r="A39" s="551" t="s">
        <v>43</v>
      </c>
      <c r="B39" s="333">
        <v>42825</v>
      </c>
      <c r="C39" s="334">
        <v>0</v>
      </c>
      <c r="D39" s="485"/>
      <c r="E39" s="334">
        <v>0</v>
      </c>
      <c r="F39" s="486"/>
      <c r="G39" s="336">
        <v>42916</v>
      </c>
      <c r="H39" s="314">
        <v>0</v>
      </c>
      <c r="I39" s="315"/>
      <c r="J39" s="314">
        <v>0</v>
      </c>
      <c r="K39" s="485"/>
      <c r="L39" s="368">
        <v>43008</v>
      </c>
      <c r="M39" s="366">
        <v>0</v>
      </c>
      <c r="N39" s="118"/>
      <c r="O39" s="366">
        <v>0</v>
      </c>
      <c r="P39" s="119"/>
      <c r="Q39" s="319">
        <v>43100</v>
      </c>
      <c r="R39" s="390">
        <v>0</v>
      </c>
      <c r="S39" s="393"/>
      <c r="T39" s="390">
        <v>0</v>
      </c>
      <c r="U39" s="394"/>
      <c r="V39" s="388">
        <f>S39+U39</f>
        <v>0</v>
      </c>
      <c r="W39" s="377">
        <f>D39+F39+I39+K39+N39+P39+S39+U39</f>
        <v>0</v>
      </c>
    </row>
    <row r="40" spans="1:23" x14ac:dyDescent="0.25">
      <c r="A40" s="487" t="s">
        <v>44</v>
      </c>
      <c r="B40" s="488"/>
      <c r="C40" s="488"/>
      <c r="D40" s="488"/>
      <c r="E40" s="488"/>
      <c r="F40" s="488"/>
      <c r="G40" s="489"/>
      <c r="H40" s="488"/>
      <c r="I40" s="488"/>
      <c r="J40" s="488"/>
      <c r="K40" s="488"/>
      <c r="L40" s="360"/>
      <c r="M40" s="361"/>
      <c r="N40" s="362"/>
      <c r="O40" s="361"/>
      <c r="P40" s="362"/>
      <c r="Q40" s="488"/>
      <c r="R40" s="391"/>
      <c r="S40" s="391"/>
      <c r="T40" s="391"/>
      <c r="U40" s="488"/>
      <c r="V40" s="490"/>
      <c r="W40" s="317"/>
    </row>
    <row r="41" spans="1:23" x14ac:dyDescent="0.25">
      <c r="A41" s="169" t="s">
        <v>18</v>
      </c>
      <c r="B41" s="333">
        <v>42825</v>
      </c>
      <c r="C41" s="334">
        <v>1</v>
      </c>
      <c r="D41" s="331">
        <v>299</v>
      </c>
      <c r="E41" s="334">
        <v>0</v>
      </c>
      <c r="F41" s="338"/>
      <c r="G41" s="336">
        <v>42916</v>
      </c>
      <c r="H41" s="334">
        <v>0</v>
      </c>
      <c r="I41" s="339"/>
      <c r="J41" s="334">
        <v>0</v>
      </c>
      <c r="K41" s="339"/>
      <c r="L41" s="368">
        <v>43008</v>
      </c>
      <c r="M41" s="366">
        <v>0</v>
      </c>
      <c r="N41" s="118"/>
      <c r="O41" s="366">
        <v>0</v>
      </c>
      <c r="P41" s="119"/>
      <c r="Q41" s="319">
        <v>43100</v>
      </c>
      <c r="R41" s="334">
        <v>0</v>
      </c>
      <c r="S41" s="393"/>
      <c r="T41" s="334">
        <v>0</v>
      </c>
      <c r="U41" s="395"/>
      <c r="V41" s="388">
        <f>S41+U41</f>
        <v>0</v>
      </c>
      <c r="W41" s="377">
        <f>D41+F41+I41+K41+N41+P41+S41+U41</f>
        <v>299</v>
      </c>
    </row>
    <row r="42" spans="1:23" x14ac:dyDescent="0.25">
      <c r="A42" s="405" t="s">
        <v>45</v>
      </c>
      <c r="B42" s="405"/>
      <c r="C42" s="340"/>
      <c r="D42" s="340"/>
      <c r="E42" s="340"/>
      <c r="F42" s="340"/>
      <c r="G42" s="340"/>
      <c r="H42" s="405"/>
      <c r="I42" s="405"/>
      <c r="J42" s="405"/>
      <c r="K42" s="405"/>
      <c r="L42" s="483"/>
      <c r="M42" s="483"/>
      <c r="N42" s="483"/>
      <c r="O42" s="483"/>
      <c r="P42" s="483"/>
      <c r="Q42" s="405"/>
      <c r="R42" s="491"/>
      <c r="S42" s="491"/>
      <c r="T42" s="491"/>
      <c r="U42" s="405"/>
      <c r="V42" s="484"/>
      <c r="W42" s="317"/>
    </row>
    <row r="43" spans="1:23" x14ac:dyDescent="0.25">
      <c r="A43" s="552" t="s">
        <v>46</v>
      </c>
      <c r="B43" s="333">
        <v>42825</v>
      </c>
      <c r="C43" s="334">
        <v>10</v>
      </c>
      <c r="D43" s="331">
        <v>2540</v>
      </c>
      <c r="E43" s="334">
        <v>4</v>
      </c>
      <c r="F43" s="332">
        <v>1046</v>
      </c>
      <c r="G43" s="336">
        <v>42916</v>
      </c>
      <c r="H43" s="341">
        <v>2</v>
      </c>
      <c r="I43" s="331">
        <v>598</v>
      </c>
      <c r="J43" s="334">
        <v>0</v>
      </c>
      <c r="K43" s="485"/>
      <c r="L43" s="368">
        <v>43008</v>
      </c>
      <c r="M43" s="366">
        <v>0</v>
      </c>
      <c r="N43" s="118"/>
      <c r="O43" s="366">
        <v>0</v>
      </c>
      <c r="P43" s="119"/>
      <c r="Q43" s="319">
        <v>43100</v>
      </c>
      <c r="R43" s="390">
        <v>0</v>
      </c>
      <c r="S43" s="393"/>
      <c r="T43" s="390">
        <v>0</v>
      </c>
      <c r="U43" s="394"/>
      <c r="V43" s="388">
        <f>S43+U43</f>
        <v>0</v>
      </c>
      <c r="W43" s="377">
        <f>D43+F43+I43+K43+N43+P43+S43+U43</f>
        <v>4184</v>
      </c>
    </row>
    <row r="44" spans="1:23" ht="15.75" customHeight="1" x14ac:dyDescent="0.25">
      <c r="A44" s="492" t="s">
        <v>47</v>
      </c>
      <c r="B44" s="405"/>
      <c r="C44" s="340"/>
      <c r="D44" s="340"/>
      <c r="E44" s="340"/>
      <c r="F44" s="340"/>
      <c r="G44" s="342"/>
      <c r="H44" s="492"/>
      <c r="I44" s="492"/>
      <c r="J44" s="492"/>
      <c r="K44" s="492"/>
      <c r="L44" s="369"/>
      <c r="M44" s="369"/>
      <c r="N44" s="369"/>
      <c r="O44" s="369"/>
      <c r="P44" s="369"/>
      <c r="Q44" s="492"/>
      <c r="R44" s="392"/>
      <c r="S44" s="392"/>
      <c r="T44" s="392"/>
      <c r="U44" s="492"/>
      <c r="V44" s="484"/>
      <c r="W44" s="317"/>
    </row>
    <row r="45" spans="1:23" x14ac:dyDescent="0.25">
      <c r="A45" s="555" t="s">
        <v>48</v>
      </c>
      <c r="B45" s="319">
        <v>42825</v>
      </c>
      <c r="C45" s="324">
        <v>47</v>
      </c>
      <c r="D45" s="331">
        <v>893</v>
      </c>
      <c r="E45" s="324">
        <v>3</v>
      </c>
      <c r="F45" s="332">
        <v>137</v>
      </c>
      <c r="G45" s="319">
        <v>42916</v>
      </c>
      <c r="H45" s="324">
        <v>2</v>
      </c>
      <c r="I45" s="331">
        <v>58</v>
      </c>
      <c r="J45" s="324">
        <v>0</v>
      </c>
      <c r="K45" s="339"/>
      <c r="L45" s="370">
        <v>43008</v>
      </c>
      <c r="M45" s="374">
        <v>0</v>
      </c>
      <c r="N45" s="118"/>
      <c r="O45" s="374">
        <v>0</v>
      </c>
      <c r="P45" s="119"/>
      <c r="Q45" s="319">
        <v>43100</v>
      </c>
      <c r="R45" s="324">
        <v>0</v>
      </c>
      <c r="S45" s="398"/>
      <c r="T45" s="324">
        <v>0</v>
      </c>
      <c r="U45" s="376"/>
      <c r="V45" s="388">
        <f>S45+U45</f>
        <v>0</v>
      </c>
      <c r="W45" s="377">
        <f>D45+F45+I45+K45+N45+P45+S45+U45</f>
        <v>1088</v>
      </c>
    </row>
    <row r="46" spans="1:23" ht="15.75" customHeight="1" x14ac:dyDescent="0.25">
      <c r="A46" s="378" t="s">
        <v>49</v>
      </c>
      <c r="B46" s="493"/>
      <c r="C46" s="493"/>
      <c r="D46" s="493"/>
      <c r="E46" s="493"/>
      <c r="F46" s="493"/>
      <c r="G46" s="403"/>
      <c r="H46" s="493"/>
      <c r="I46" s="493"/>
      <c r="J46" s="493"/>
      <c r="K46" s="493"/>
      <c r="L46" s="360"/>
      <c r="M46" s="361"/>
      <c r="N46" s="362"/>
      <c r="O46" s="361"/>
      <c r="P46" s="362"/>
      <c r="Q46" s="488"/>
      <c r="R46" s="494"/>
      <c r="S46" s="494"/>
      <c r="T46" s="494"/>
      <c r="U46" s="488"/>
      <c r="V46" s="490"/>
      <c r="W46" s="317"/>
    </row>
    <row r="47" spans="1:23" ht="15.75" customHeight="1" x14ac:dyDescent="0.25">
      <c r="A47" s="612" t="s">
        <v>46</v>
      </c>
      <c r="B47" s="612"/>
      <c r="C47" s="612"/>
      <c r="D47" s="612"/>
      <c r="E47" s="612"/>
      <c r="F47" s="612"/>
      <c r="G47" s="612"/>
      <c r="H47" s="612"/>
      <c r="I47" s="612"/>
      <c r="J47" s="612"/>
      <c r="K47" s="613"/>
      <c r="L47" s="373">
        <v>43008</v>
      </c>
      <c r="M47" s="366">
        <v>44</v>
      </c>
      <c r="N47" s="118">
        <v>836</v>
      </c>
      <c r="O47" s="366">
        <v>8</v>
      </c>
      <c r="P47" s="119">
        <v>312</v>
      </c>
      <c r="Q47" s="319">
        <v>43100</v>
      </c>
      <c r="R47" s="386">
        <v>0</v>
      </c>
      <c r="S47" s="397"/>
      <c r="T47" s="387">
        <v>0</v>
      </c>
      <c r="U47" s="396"/>
      <c r="V47" s="388">
        <f>S47+U47</f>
        <v>0</v>
      </c>
      <c r="W47" s="377">
        <f>D47+F47+I47+K47+N47+P47+S47+U47</f>
        <v>1148</v>
      </c>
    </row>
    <row r="48" spans="1:23" ht="15.75" customHeight="1" x14ac:dyDescent="0.25">
      <c r="A48" s="378" t="s">
        <v>50</v>
      </c>
      <c r="B48" s="493"/>
      <c r="C48" s="493"/>
      <c r="D48" s="493"/>
      <c r="E48" s="493"/>
      <c r="F48" s="493"/>
      <c r="G48" s="403"/>
      <c r="H48" s="493"/>
      <c r="I48" s="493"/>
      <c r="J48" s="493"/>
      <c r="K48" s="493"/>
      <c r="L48" s="379"/>
      <c r="M48" s="380"/>
      <c r="N48" s="381"/>
      <c r="O48" s="380"/>
      <c r="P48" s="381"/>
      <c r="Q48" s="488"/>
      <c r="R48" s="488"/>
      <c r="S48" s="488"/>
      <c r="T48" s="488"/>
      <c r="U48" s="488"/>
      <c r="V48" s="388"/>
      <c r="W48" s="337"/>
    </row>
    <row r="49" spans="1:23" ht="15.75" customHeight="1" x14ac:dyDescent="0.25">
      <c r="A49" s="612" t="s">
        <v>51</v>
      </c>
      <c r="B49" s="612"/>
      <c r="C49" s="612"/>
      <c r="D49" s="612"/>
      <c r="E49" s="612"/>
      <c r="F49" s="612"/>
      <c r="G49" s="612"/>
      <c r="H49" s="612"/>
      <c r="I49" s="612"/>
      <c r="J49" s="612"/>
      <c r="K49" s="612"/>
      <c r="L49" s="383"/>
      <c r="M49" s="384"/>
      <c r="N49" s="385"/>
      <c r="O49" s="384"/>
      <c r="P49" s="385"/>
      <c r="Q49" s="319">
        <v>43100</v>
      </c>
      <c r="R49" s="386">
        <v>17</v>
      </c>
      <c r="S49" s="399">
        <v>323</v>
      </c>
      <c r="T49" s="387">
        <v>4</v>
      </c>
      <c r="U49" s="400">
        <v>166</v>
      </c>
      <c r="V49" s="388">
        <f>S49+U49</f>
        <v>489</v>
      </c>
      <c r="W49" s="377">
        <f>D49+F49+I49+K49+N49+P49+S49+U49</f>
        <v>489</v>
      </c>
    </row>
    <row r="50" spans="1:23" ht="18" customHeight="1" thickBot="1" x14ac:dyDescent="0.3">
      <c r="A50" s="495"/>
      <c r="B50" s="495"/>
      <c r="C50" s="495"/>
      <c r="D50" s="495"/>
      <c r="E50" s="495"/>
      <c r="F50" s="496"/>
      <c r="G50" s="495"/>
      <c r="H50" s="495"/>
      <c r="I50" s="495"/>
      <c r="J50" s="495"/>
      <c r="K50" s="495"/>
      <c r="L50" s="382"/>
      <c r="M50" s="382"/>
      <c r="N50" s="382"/>
      <c r="O50" s="382"/>
      <c r="P50" s="187"/>
      <c r="Q50" s="497"/>
      <c r="R50" s="497"/>
      <c r="S50" s="497"/>
      <c r="T50" s="497"/>
      <c r="U50" s="497"/>
      <c r="V50" s="498">
        <f>SUM(V2:V49)</f>
        <v>578</v>
      </c>
      <c r="W50" s="177">
        <f>SUM(W2:W49)</f>
        <v>8697</v>
      </c>
    </row>
    <row r="51" spans="1:23" ht="15.75" thickTop="1" x14ac:dyDescent="0.25"/>
    <row r="52" spans="1:23" x14ac:dyDescent="0.25">
      <c r="Q52" s="335"/>
      <c r="R52" s="344"/>
      <c r="S52" s="335"/>
      <c r="T52" s="344"/>
    </row>
    <row r="53" spans="1:23" x14ac:dyDescent="0.25">
      <c r="Q53" s="335"/>
      <c r="R53" s="344"/>
      <c r="S53" s="335"/>
      <c r="T53" s="344"/>
    </row>
    <row r="54" spans="1:23" x14ac:dyDescent="0.25">
      <c r="Q54" s="335"/>
      <c r="R54" s="344"/>
      <c r="S54" s="335"/>
      <c r="T54" s="344"/>
    </row>
    <row r="55" spans="1:23" x14ac:dyDescent="0.25">
      <c r="Q55" s="335"/>
      <c r="R55" s="344"/>
      <c r="S55" s="335"/>
      <c r="T55" s="344"/>
    </row>
    <row r="56" spans="1:23" x14ac:dyDescent="0.25">
      <c r="Q56" s="335"/>
      <c r="R56" s="344"/>
      <c r="S56" s="335"/>
      <c r="T56" s="344"/>
    </row>
    <row r="57" spans="1:23" x14ac:dyDescent="0.25">
      <c r="Q57" s="335"/>
      <c r="R57" s="344"/>
      <c r="S57" s="335"/>
      <c r="T57" s="344"/>
    </row>
    <row r="58" spans="1:23" x14ac:dyDescent="0.25">
      <c r="Q58" s="335"/>
      <c r="R58" s="344"/>
      <c r="S58" s="335"/>
      <c r="T58" s="344"/>
    </row>
    <row r="59" spans="1:23" x14ac:dyDescent="0.25">
      <c r="Q59" s="335"/>
      <c r="R59" s="344"/>
      <c r="S59" s="335"/>
      <c r="T59" s="344"/>
    </row>
    <row r="60" spans="1:23" x14ac:dyDescent="0.25">
      <c r="Q60" s="335"/>
      <c r="R60" s="344"/>
      <c r="S60" s="335"/>
      <c r="T60" s="344"/>
    </row>
    <row r="61" spans="1:23" x14ac:dyDescent="0.25">
      <c r="Q61" s="335"/>
      <c r="R61" s="344"/>
      <c r="S61" s="335"/>
      <c r="T61" s="344"/>
    </row>
    <row r="62" spans="1:23" x14ac:dyDescent="0.25">
      <c r="Q62" s="335"/>
      <c r="R62" s="344"/>
      <c r="S62" s="335"/>
      <c r="T62" s="344"/>
    </row>
    <row r="63" spans="1:23" x14ac:dyDescent="0.25">
      <c r="Q63" s="335"/>
      <c r="R63" s="344"/>
      <c r="S63" s="335"/>
      <c r="T63" s="344"/>
    </row>
    <row r="64" spans="1:23" x14ac:dyDescent="0.25">
      <c r="Q64" s="335"/>
      <c r="R64" s="344"/>
      <c r="S64" s="335"/>
      <c r="T64" s="344"/>
    </row>
    <row r="65" spans="17:20" x14ac:dyDescent="0.25">
      <c r="Q65" s="335"/>
      <c r="R65" s="344"/>
      <c r="S65" s="335"/>
      <c r="T65" s="344"/>
    </row>
    <row r="66" spans="17:20" x14ac:dyDescent="0.25">
      <c r="Q66" s="335"/>
      <c r="R66" s="344"/>
      <c r="S66" s="335"/>
      <c r="T66" s="344"/>
    </row>
    <row r="67" spans="17:20" x14ac:dyDescent="0.25">
      <c r="Q67" s="335"/>
      <c r="R67" s="344"/>
      <c r="S67" s="335"/>
      <c r="T67" s="344"/>
    </row>
    <row r="68" spans="17:20" x14ac:dyDescent="0.25">
      <c r="Q68" s="335"/>
      <c r="R68" s="344"/>
      <c r="S68" s="335"/>
      <c r="T68" s="344"/>
    </row>
    <row r="69" spans="17:20" x14ac:dyDescent="0.25">
      <c r="Q69" s="335"/>
      <c r="R69" s="344"/>
      <c r="S69" s="335"/>
      <c r="T69" s="344"/>
    </row>
    <row r="70" spans="17:20" x14ac:dyDescent="0.25">
      <c r="Q70" s="335"/>
      <c r="R70" s="344"/>
      <c r="S70" s="335"/>
      <c r="T70" s="344"/>
    </row>
    <row r="71" spans="17:20" x14ac:dyDescent="0.25">
      <c r="Q71" s="335"/>
      <c r="R71" s="344"/>
      <c r="S71" s="335"/>
      <c r="T71" s="344"/>
    </row>
    <row r="72" spans="17:20" x14ac:dyDescent="0.25">
      <c r="Q72" s="335"/>
      <c r="R72" s="344"/>
      <c r="S72" s="335"/>
      <c r="T72" s="344"/>
    </row>
    <row r="73" spans="17:20" x14ac:dyDescent="0.25">
      <c r="Q73" s="335"/>
      <c r="R73" s="344"/>
      <c r="S73" s="335"/>
      <c r="T73" s="344"/>
    </row>
    <row r="74" spans="17:20" x14ac:dyDescent="0.25">
      <c r="Q74" s="335"/>
      <c r="R74" s="344"/>
      <c r="S74" s="335"/>
      <c r="T74" s="344"/>
    </row>
    <row r="75" spans="17:20" x14ac:dyDescent="0.25">
      <c r="Q75" s="335"/>
      <c r="R75" s="344"/>
      <c r="S75" s="335"/>
      <c r="T75" s="344"/>
    </row>
    <row r="76" spans="17:20" x14ac:dyDescent="0.25">
      <c r="Q76" s="335"/>
      <c r="R76" s="344"/>
      <c r="S76" s="335"/>
      <c r="T76" s="344"/>
    </row>
    <row r="77" spans="17:20" x14ac:dyDescent="0.25">
      <c r="Q77" s="335"/>
      <c r="R77" s="344"/>
      <c r="S77" s="335"/>
      <c r="T77" s="344"/>
    </row>
    <row r="78" spans="17:20" x14ac:dyDescent="0.25">
      <c r="Q78" s="335"/>
      <c r="R78" s="344"/>
      <c r="S78" s="335"/>
      <c r="T78" s="344"/>
    </row>
  </sheetData>
  <mergeCells count="2">
    <mergeCell ref="A47:K47"/>
    <mergeCell ref="A49:K49"/>
  </mergeCells>
  <pageMargins left="0.7" right="0.7" top="0.75" bottom="0.75" header="0.3" footer="0.3"/>
  <pageSetup orientation="landscape" horizontalDpi="4294967293" r:id="rId1"/>
  <headerFooter>
    <oddHeader>&amp;CASI Webinar Income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2B9A-2356-40D7-B292-49D08F95AB45}">
  <dimension ref="A1:W175"/>
  <sheetViews>
    <sheetView topLeftCell="A13" zoomScaleNormal="100" workbookViewId="0">
      <selection activeCell="A38" sqref="A38"/>
    </sheetView>
  </sheetViews>
  <sheetFormatPr defaultColWidth="9.140625" defaultRowHeight="15" x14ac:dyDescent="0.25"/>
  <cols>
    <col min="1" max="1" width="24.85546875" style="343" customWidth="1"/>
    <col min="2" max="4" width="9.7109375" style="311" customWidth="1"/>
    <col min="5" max="5" width="10.5703125" style="311" customWidth="1"/>
    <col min="6" max="6" width="9.28515625" style="311" customWidth="1"/>
    <col min="7" max="11" width="9.7109375" style="311" customWidth="1"/>
    <col min="12" max="12" width="11.5703125" style="110" customWidth="1"/>
    <col min="13" max="16" width="9.5703125" style="110" customWidth="1"/>
    <col min="17" max="17" width="13.85546875" style="311" customWidth="1"/>
    <col min="18" max="18" width="9.7109375" style="335" customWidth="1"/>
    <col min="19" max="19" width="9.7109375" style="344" customWidth="1"/>
    <col min="20" max="20" width="9.7109375" style="335" customWidth="1"/>
    <col min="21" max="21" width="9.7109375" style="344" customWidth="1"/>
    <col min="22" max="22" width="11.85546875" style="344" customWidth="1"/>
    <col min="23" max="23" width="9.7109375" style="311" customWidth="1"/>
    <col min="24" max="16384" width="9.140625" style="311"/>
  </cols>
  <sheetData>
    <row r="1" spans="1:23" ht="30" x14ac:dyDescent="0.25">
      <c r="A1" s="435" t="s">
        <v>0</v>
      </c>
      <c r="B1" s="280" t="s">
        <v>1</v>
      </c>
      <c r="C1" s="281" t="s">
        <v>2</v>
      </c>
      <c r="D1" s="281" t="s">
        <v>3</v>
      </c>
      <c r="E1" s="281" t="s">
        <v>4</v>
      </c>
      <c r="F1" s="282" t="s">
        <v>3</v>
      </c>
      <c r="G1" s="281" t="s">
        <v>1</v>
      </c>
      <c r="H1" s="281" t="s">
        <v>2</v>
      </c>
      <c r="I1" s="281" t="s">
        <v>3</v>
      </c>
      <c r="J1" s="281" t="s">
        <v>4</v>
      </c>
      <c r="K1" s="282" t="s">
        <v>3</v>
      </c>
      <c r="L1" s="280" t="s">
        <v>1</v>
      </c>
      <c r="M1" s="281" t="s">
        <v>2</v>
      </c>
      <c r="N1" s="281" t="s">
        <v>3</v>
      </c>
      <c r="O1" s="281" t="s">
        <v>4</v>
      </c>
      <c r="P1" s="286" t="s">
        <v>3</v>
      </c>
      <c r="Q1" s="280" t="s">
        <v>1</v>
      </c>
      <c r="R1" s="281" t="s">
        <v>2</v>
      </c>
      <c r="S1" s="283" t="s">
        <v>3</v>
      </c>
      <c r="T1" s="281" t="s">
        <v>4</v>
      </c>
      <c r="U1" s="283" t="s">
        <v>3</v>
      </c>
      <c r="V1" s="285" t="s">
        <v>52</v>
      </c>
      <c r="W1" s="168" t="s">
        <v>26</v>
      </c>
    </row>
    <row r="2" spans="1:23" x14ac:dyDescent="0.25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157"/>
      <c r="W2" s="312"/>
    </row>
    <row r="3" spans="1:23" x14ac:dyDescent="0.25">
      <c r="A3" s="262" t="s">
        <v>7</v>
      </c>
      <c r="B3" s="265">
        <v>43190</v>
      </c>
      <c r="C3" s="266">
        <v>0</v>
      </c>
      <c r="D3" s="293"/>
      <c r="E3" s="266">
        <v>0</v>
      </c>
      <c r="F3" s="465"/>
      <c r="G3" s="466">
        <v>43281</v>
      </c>
      <c r="H3" s="266">
        <v>0</v>
      </c>
      <c r="I3" s="293"/>
      <c r="J3" s="266">
        <v>0</v>
      </c>
      <c r="K3" s="295"/>
      <c r="L3" s="218">
        <v>43373</v>
      </c>
      <c r="M3" s="221">
        <v>0</v>
      </c>
      <c r="N3" s="220"/>
      <c r="O3" s="221">
        <v>0</v>
      </c>
      <c r="P3" s="217"/>
      <c r="Q3" s="313">
        <v>43465</v>
      </c>
      <c r="R3" s="314">
        <v>0</v>
      </c>
      <c r="S3" s="315">
        <v>0</v>
      </c>
      <c r="T3" s="314">
        <v>0</v>
      </c>
      <c r="U3" s="316">
        <v>0</v>
      </c>
      <c r="V3" s="372">
        <f>I3+K3</f>
        <v>0</v>
      </c>
      <c r="W3" s="377">
        <f>D3+F3+I3+K3+N3+P3+S3+U3</f>
        <v>0</v>
      </c>
    </row>
    <row r="4" spans="1:23" x14ac:dyDescent="0.25">
      <c r="A4" s="350" t="s">
        <v>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48"/>
      <c r="M4" s="349"/>
      <c r="N4" s="350"/>
      <c r="O4" s="349"/>
      <c r="P4" s="350"/>
      <c r="Q4" s="350"/>
      <c r="R4" s="350"/>
      <c r="S4" s="350"/>
      <c r="T4" s="350"/>
      <c r="U4" s="350"/>
      <c r="V4" s="156"/>
      <c r="W4" s="317"/>
    </row>
    <row r="5" spans="1:23" x14ac:dyDescent="0.25">
      <c r="A5" s="269" t="s">
        <v>9</v>
      </c>
      <c r="B5" s="270">
        <v>43190</v>
      </c>
      <c r="C5" s="271">
        <v>1</v>
      </c>
      <c r="D5" s="272">
        <v>29</v>
      </c>
      <c r="E5" s="271">
        <v>0</v>
      </c>
      <c r="F5" s="467"/>
      <c r="G5" s="468">
        <v>43281</v>
      </c>
      <c r="H5" s="271">
        <v>0</v>
      </c>
      <c r="I5" s="272"/>
      <c r="J5" s="271">
        <v>0</v>
      </c>
      <c r="K5" s="273"/>
      <c r="L5" s="218">
        <v>43373</v>
      </c>
      <c r="M5" s="221">
        <v>0</v>
      </c>
      <c r="N5" s="220"/>
      <c r="O5" s="221">
        <v>0</v>
      </c>
      <c r="P5" s="217"/>
      <c r="Q5" s="313">
        <v>43465</v>
      </c>
      <c r="R5" s="314">
        <v>1</v>
      </c>
      <c r="S5" s="315">
        <v>29</v>
      </c>
      <c r="T5" s="314">
        <v>0</v>
      </c>
      <c r="U5" s="316">
        <v>0</v>
      </c>
      <c r="V5" s="372">
        <f>S5+U5</f>
        <v>29</v>
      </c>
      <c r="W5" s="377">
        <f>D5+F5+I5+K5+N5+P5+S5+U5</f>
        <v>58</v>
      </c>
    </row>
    <row r="6" spans="1:23" x14ac:dyDescent="0.25">
      <c r="A6" s="347" t="s">
        <v>10</v>
      </c>
      <c r="B6" s="347"/>
      <c r="C6" s="347"/>
      <c r="D6" s="347"/>
      <c r="E6" s="347"/>
      <c r="F6" s="347"/>
      <c r="G6" s="347"/>
      <c r="H6" s="347"/>
      <c r="I6" s="347"/>
      <c r="J6" s="347"/>
      <c r="K6" s="469"/>
      <c r="L6" s="345"/>
      <c r="M6" s="346"/>
      <c r="N6" s="347"/>
      <c r="O6" s="346"/>
      <c r="P6" s="347"/>
      <c r="Q6" s="347"/>
      <c r="R6" s="347"/>
      <c r="S6" s="347"/>
      <c r="T6" s="347"/>
      <c r="U6" s="347"/>
      <c r="V6" s="157"/>
      <c r="W6" s="317"/>
    </row>
    <row r="7" spans="1:23" x14ac:dyDescent="0.25">
      <c r="A7" s="262" t="s">
        <v>11</v>
      </c>
      <c r="B7" s="265">
        <v>43190</v>
      </c>
      <c r="C7" s="266">
        <v>0</v>
      </c>
      <c r="D7" s="267"/>
      <c r="E7" s="266">
        <v>0</v>
      </c>
      <c r="F7" s="289"/>
      <c r="G7" s="466">
        <v>43281</v>
      </c>
      <c r="H7" s="266">
        <v>0</v>
      </c>
      <c r="I7" s="267"/>
      <c r="J7" s="266">
        <v>0</v>
      </c>
      <c r="K7" s="268"/>
      <c r="L7" s="218">
        <v>43373</v>
      </c>
      <c r="M7" s="221">
        <v>0</v>
      </c>
      <c r="N7" s="220"/>
      <c r="O7" s="221">
        <v>0</v>
      </c>
      <c r="P7" s="217"/>
      <c r="Q7" s="313">
        <v>43465</v>
      </c>
      <c r="R7" s="314">
        <v>0</v>
      </c>
      <c r="S7" s="315">
        <v>0</v>
      </c>
      <c r="T7" s="314">
        <v>0</v>
      </c>
      <c r="U7" s="316">
        <v>0</v>
      </c>
      <c r="V7" s="372">
        <f>I7+K7</f>
        <v>0</v>
      </c>
      <c r="W7" s="377">
        <f>D7+F7+I7+K7+N7+P7+S7+U7</f>
        <v>0</v>
      </c>
    </row>
    <row r="8" spans="1:23" x14ac:dyDescent="0.25">
      <c r="A8" s="350" t="s">
        <v>12</v>
      </c>
      <c r="B8" s="350"/>
      <c r="C8" s="350"/>
      <c r="D8" s="350"/>
      <c r="E8" s="350"/>
      <c r="F8" s="350"/>
      <c r="G8" s="350"/>
      <c r="H8" s="350"/>
      <c r="I8" s="350"/>
      <c r="J8" s="350"/>
      <c r="K8" s="470"/>
      <c r="L8" s="348"/>
      <c r="M8" s="349"/>
      <c r="N8" s="350"/>
      <c r="O8" s="349"/>
      <c r="P8" s="350"/>
      <c r="Q8" s="350"/>
      <c r="R8" s="350"/>
      <c r="S8" s="350"/>
      <c r="T8" s="350"/>
      <c r="U8" s="350"/>
      <c r="V8" s="156"/>
      <c r="W8" s="317"/>
    </row>
    <row r="9" spans="1:23" x14ac:dyDescent="0.25">
      <c r="A9" s="269" t="s">
        <v>13</v>
      </c>
      <c r="B9" s="270">
        <v>43190</v>
      </c>
      <c r="C9" s="271">
        <v>0</v>
      </c>
      <c r="D9" s="272"/>
      <c r="E9" s="271">
        <v>0</v>
      </c>
      <c r="F9" s="467"/>
      <c r="G9" s="468">
        <v>43281</v>
      </c>
      <c r="H9" s="271">
        <v>0</v>
      </c>
      <c r="I9" s="272"/>
      <c r="J9" s="271">
        <v>0</v>
      </c>
      <c r="K9" s="273"/>
      <c r="L9" s="218">
        <v>43373</v>
      </c>
      <c r="M9" s="221">
        <v>0</v>
      </c>
      <c r="N9" s="220"/>
      <c r="O9" s="221">
        <v>0</v>
      </c>
      <c r="P9" s="217"/>
      <c r="Q9" s="313">
        <v>43465</v>
      </c>
      <c r="R9" s="314">
        <v>0</v>
      </c>
      <c r="S9" s="315">
        <v>0</v>
      </c>
      <c r="T9" s="314">
        <v>0</v>
      </c>
      <c r="U9" s="316">
        <v>0</v>
      </c>
      <c r="V9" s="372">
        <f>I9+K9</f>
        <v>0</v>
      </c>
      <c r="W9" s="377">
        <f>D9+F9+I9+K9+N9+P9+S9+U9</f>
        <v>0</v>
      </c>
    </row>
    <row r="10" spans="1:23" x14ac:dyDescent="0.25">
      <c r="A10" s="347" t="s">
        <v>14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469"/>
      <c r="L10" s="345"/>
      <c r="M10" s="346"/>
      <c r="N10" s="347"/>
      <c r="O10" s="346"/>
      <c r="P10" s="347"/>
      <c r="Q10" s="347"/>
      <c r="R10" s="347"/>
      <c r="S10" s="347"/>
      <c r="T10" s="347"/>
      <c r="U10" s="347"/>
      <c r="V10" s="157"/>
      <c r="W10" s="317"/>
    </row>
    <row r="11" spans="1:23" x14ac:dyDescent="0.25">
      <c r="A11" s="262" t="s">
        <v>11</v>
      </c>
      <c r="B11" s="265">
        <v>43190</v>
      </c>
      <c r="C11" s="266">
        <v>0</v>
      </c>
      <c r="D11" s="267"/>
      <c r="E11" s="266">
        <v>0</v>
      </c>
      <c r="F11" s="289"/>
      <c r="G11" s="466">
        <v>43281</v>
      </c>
      <c r="H11" s="266">
        <v>0</v>
      </c>
      <c r="I11" s="267"/>
      <c r="J11" s="266">
        <v>0</v>
      </c>
      <c r="K11" s="289"/>
      <c r="L11" s="218">
        <v>43373</v>
      </c>
      <c r="M11" s="290">
        <v>0</v>
      </c>
      <c r="N11" s="220"/>
      <c r="O11" s="290">
        <v>0</v>
      </c>
      <c r="P11" s="217"/>
      <c r="Q11" s="313">
        <v>43465</v>
      </c>
      <c r="R11" s="314">
        <v>0</v>
      </c>
      <c r="S11" s="315">
        <v>0</v>
      </c>
      <c r="T11" s="314">
        <v>0</v>
      </c>
      <c r="U11" s="316">
        <v>0</v>
      </c>
      <c r="V11" s="372">
        <f>I11+K11</f>
        <v>0</v>
      </c>
      <c r="W11" s="377">
        <f>D11+F11+I11+K11+N11+P11+S11+U11</f>
        <v>0</v>
      </c>
    </row>
    <row r="12" spans="1:23" x14ac:dyDescent="0.25">
      <c r="A12" s="350" t="s">
        <v>15</v>
      </c>
      <c r="B12" s="350"/>
      <c r="C12" s="350"/>
      <c r="D12" s="350"/>
      <c r="E12" s="350"/>
      <c r="F12" s="350"/>
      <c r="G12" s="350"/>
      <c r="H12" s="350"/>
      <c r="I12" s="350"/>
      <c r="J12" s="350"/>
      <c r="K12" s="470"/>
      <c r="L12" s="348"/>
      <c r="M12" s="349"/>
      <c r="N12" s="350"/>
      <c r="O12" s="349"/>
      <c r="P12" s="350"/>
      <c r="Q12" s="350"/>
      <c r="R12" s="350"/>
      <c r="S12" s="350"/>
      <c r="T12" s="350"/>
      <c r="U12" s="350"/>
      <c r="V12" s="156"/>
      <c r="W12" s="317"/>
    </row>
    <row r="13" spans="1:23" x14ac:dyDescent="0.25">
      <c r="A13" s="269" t="s">
        <v>16</v>
      </c>
      <c r="B13" s="270">
        <v>43190</v>
      </c>
      <c r="C13" s="271">
        <v>1</v>
      </c>
      <c r="D13" s="272">
        <v>29</v>
      </c>
      <c r="E13" s="271">
        <v>0</v>
      </c>
      <c r="F13" s="467"/>
      <c r="G13" s="468">
        <v>43281</v>
      </c>
      <c r="H13" s="271">
        <v>1</v>
      </c>
      <c r="I13" s="272">
        <v>29</v>
      </c>
      <c r="J13" s="271">
        <v>0</v>
      </c>
      <c r="K13" s="273"/>
      <c r="L13" s="218">
        <v>43373</v>
      </c>
      <c r="M13" s="221">
        <v>0</v>
      </c>
      <c r="N13" s="220"/>
      <c r="O13" s="221">
        <v>0</v>
      </c>
      <c r="P13" s="217"/>
      <c r="Q13" s="313">
        <v>43465</v>
      </c>
      <c r="R13" s="314">
        <v>1</v>
      </c>
      <c r="S13" s="315">
        <v>29</v>
      </c>
      <c r="T13" s="314">
        <v>0</v>
      </c>
      <c r="U13" s="316">
        <v>0</v>
      </c>
      <c r="V13" s="418">
        <f>S13+U13</f>
        <v>29</v>
      </c>
      <c r="W13" s="377">
        <f>D13+F13+I13+K13+N13+P13+S13+U13</f>
        <v>87</v>
      </c>
    </row>
    <row r="14" spans="1:23" x14ac:dyDescent="0.25">
      <c r="A14" s="347" t="s">
        <v>17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69"/>
      <c r="L14" s="345"/>
      <c r="M14" s="346"/>
      <c r="N14" s="347"/>
      <c r="O14" s="346"/>
      <c r="P14" s="347"/>
      <c r="Q14" s="347"/>
      <c r="R14" s="347"/>
      <c r="S14" s="347"/>
      <c r="T14" s="347"/>
      <c r="U14" s="347"/>
      <c r="V14" s="157"/>
      <c r="W14" s="317"/>
    </row>
    <row r="15" spans="1:23" x14ac:dyDescent="0.25">
      <c r="A15" s="262" t="s">
        <v>18</v>
      </c>
      <c r="B15" s="265">
        <v>43190</v>
      </c>
      <c r="C15" s="266">
        <v>2</v>
      </c>
      <c r="D15" s="267">
        <v>58</v>
      </c>
      <c r="E15" s="266">
        <v>0</v>
      </c>
      <c r="F15" s="289"/>
      <c r="G15" s="466">
        <v>43281</v>
      </c>
      <c r="H15" s="266">
        <v>1</v>
      </c>
      <c r="I15" s="267">
        <v>29</v>
      </c>
      <c r="J15" s="266">
        <v>0</v>
      </c>
      <c r="K15" s="268"/>
      <c r="L15" s="218">
        <v>43373</v>
      </c>
      <c r="M15" s="221">
        <v>0</v>
      </c>
      <c r="N15" s="220"/>
      <c r="O15" s="221">
        <v>0</v>
      </c>
      <c r="P15" s="217"/>
      <c r="Q15" s="313">
        <v>43465</v>
      </c>
      <c r="R15" s="314">
        <v>0</v>
      </c>
      <c r="S15" s="315">
        <v>0</v>
      </c>
      <c r="T15" s="314">
        <v>0</v>
      </c>
      <c r="U15" s="316">
        <v>0</v>
      </c>
      <c r="V15" s="372">
        <v>0</v>
      </c>
      <c r="W15" s="377">
        <f>D15+F15+I15+K15+N15+P15+S15+U15</f>
        <v>87</v>
      </c>
    </row>
    <row r="16" spans="1:23" x14ac:dyDescent="0.25">
      <c r="A16" s="347" t="s">
        <v>53</v>
      </c>
      <c r="B16" s="347"/>
      <c r="C16" s="347"/>
      <c r="D16" s="347"/>
      <c r="E16" s="347"/>
      <c r="F16" s="347"/>
      <c r="G16" s="347"/>
      <c r="H16" s="347"/>
      <c r="I16" s="347"/>
      <c r="J16" s="347"/>
      <c r="K16" s="469"/>
      <c r="L16" s="345"/>
      <c r="M16" s="346"/>
      <c r="N16" s="347"/>
      <c r="O16" s="346"/>
      <c r="P16" s="347"/>
      <c r="Q16" s="347"/>
      <c r="R16" s="347"/>
      <c r="S16" s="347"/>
      <c r="T16" s="347"/>
      <c r="U16" s="347"/>
      <c r="V16" s="157"/>
      <c r="W16" s="317"/>
    </row>
    <row r="17" spans="1:23" x14ac:dyDescent="0.25">
      <c r="A17" s="262" t="s">
        <v>20</v>
      </c>
      <c r="B17" s="263">
        <v>43190</v>
      </c>
      <c r="C17" s="259">
        <v>0</v>
      </c>
      <c r="D17" s="260"/>
      <c r="E17" s="259">
        <v>0</v>
      </c>
      <c r="F17" s="261"/>
      <c r="G17" s="77">
        <v>43281</v>
      </c>
      <c r="H17" s="259">
        <v>0</v>
      </c>
      <c r="I17" s="260"/>
      <c r="J17" s="259">
        <v>0</v>
      </c>
      <c r="K17" s="264"/>
      <c r="L17" s="218">
        <v>43373</v>
      </c>
      <c r="M17" s="221">
        <v>1</v>
      </c>
      <c r="N17" s="220">
        <v>299</v>
      </c>
      <c r="O17" s="221">
        <v>1</v>
      </c>
      <c r="P17" s="217">
        <v>299</v>
      </c>
      <c r="Q17" s="313">
        <v>43465</v>
      </c>
      <c r="R17" s="314">
        <v>0</v>
      </c>
      <c r="S17" s="315">
        <v>0</v>
      </c>
      <c r="T17" s="314">
        <v>0</v>
      </c>
      <c r="U17" s="316">
        <v>0</v>
      </c>
      <c r="V17" s="418">
        <f>S17+U17</f>
        <v>0</v>
      </c>
      <c r="W17" s="377">
        <f>D17+F17+I17+K17+N17+P17+S17+U17</f>
        <v>598</v>
      </c>
    </row>
    <row r="18" spans="1:23" x14ac:dyDescent="0.25">
      <c r="A18" s="350" t="s">
        <v>22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470"/>
      <c r="L18" s="348"/>
      <c r="M18" s="349"/>
      <c r="N18" s="350"/>
      <c r="O18" s="349"/>
      <c r="P18" s="350"/>
      <c r="Q18" s="350"/>
      <c r="R18" s="350"/>
      <c r="S18" s="350"/>
      <c r="T18" s="350"/>
      <c r="U18" s="350"/>
      <c r="V18" s="156"/>
      <c r="W18" s="317"/>
    </row>
    <row r="19" spans="1:23" x14ac:dyDescent="0.25">
      <c r="A19" s="257" t="s">
        <v>23</v>
      </c>
      <c r="B19" s="258">
        <v>43190</v>
      </c>
      <c r="C19" s="259">
        <v>1</v>
      </c>
      <c r="D19" s="260">
        <v>29</v>
      </c>
      <c r="E19" s="259">
        <v>0</v>
      </c>
      <c r="F19" s="261"/>
      <c r="G19" s="258">
        <v>43281</v>
      </c>
      <c r="H19" s="259">
        <v>1</v>
      </c>
      <c r="I19" s="260">
        <v>29</v>
      </c>
      <c r="J19" s="259">
        <v>0</v>
      </c>
      <c r="K19" s="261"/>
      <c r="L19" s="218">
        <v>43373</v>
      </c>
      <c r="M19" s="221">
        <v>0</v>
      </c>
      <c r="N19" s="220"/>
      <c r="O19" s="221">
        <v>0</v>
      </c>
      <c r="P19" s="217"/>
      <c r="Q19" s="313">
        <v>43465</v>
      </c>
      <c r="R19" s="314">
        <v>0</v>
      </c>
      <c r="S19" s="315">
        <v>0</v>
      </c>
      <c r="T19" s="314">
        <v>0</v>
      </c>
      <c r="U19" s="316">
        <v>0</v>
      </c>
      <c r="V19" s="372">
        <v>0</v>
      </c>
      <c r="W19" s="377">
        <f>D19+F19+I19+K19+N19+P19+S19+U19</f>
        <v>58</v>
      </c>
    </row>
    <row r="20" spans="1:23" x14ac:dyDescent="0.25">
      <c r="A20" s="350" t="s">
        <v>27</v>
      </c>
      <c r="B20" s="350"/>
      <c r="C20" s="350"/>
      <c r="D20" s="350"/>
      <c r="E20" s="350"/>
      <c r="F20" s="350"/>
      <c r="G20" s="350"/>
      <c r="H20" s="350"/>
      <c r="I20" s="350"/>
      <c r="J20" s="350"/>
      <c r="K20" s="470"/>
      <c r="L20" s="348"/>
      <c r="M20" s="349"/>
      <c r="N20" s="350"/>
      <c r="O20" s="349"/>
      <c r="P20" s="350"/>
      <c r="Q20" s="350"/>
      <c r="R20" s="350"/>
      <c r="S20" s="350"/>
      <c r="T20" s="350"/>
      <c r="U20" s="350"/>
      <c r="V20" s="156"/>
      <c r="W20" s="317"/>
    </row>
    <row r="21" spans="1:23" x14ac:dyDescent="0.25">
      <c r="A21" s="257" t="s">
        <v>28</v>
      </c>
      <c r="B21" s="258">
        <v>43190</v>
      </c>
      <c r="C21" s="314">
        <v>0</v>
      </c>
      <c r="D21" s="315"/>
      <c r="E21" s="314">
        <v>0</v>
      </c>
      <c r="F21" s="316"/>
      <c r="G21" s="258">
        <v>43281</v>
      </c>
      <c r="H21" s="314">
        <v>0</v>
      </c>
      <c r="I21" s="315"/>
      <c r="J21" s="314">
        <v>0</v>
      </c>
      <c r="K21" s="316"/>
      <c r="L21" s="218">
        <v>43373</v>
      </c>
      <c r="M21" s="221">
        <v>0</v>
      </c>
      <c r="N21" s="220"/>
      <c r="O21" s="221">
        <v>0</v>
      </c>
      <c r="P21" s="217"/>
      <c r="Q21" s="313">
        <v>43465</v>
      </c>
      <c r="R21" s="314">
        <v>0</v>
      </c>
      <c r="S21" s="315">
        <v>0</v>
      </c>
      <c r="T21" s="314">
        <v>0</v>
      </c>
      <c r="U21" s="316">
        <v>0</v>
      </c>
      <c r="V21" s="372">
        <f>I21+K21</f>
        <v>0</v>
      </c>
      <c r="W21" s="377">
        <f>D21+F21+I21+K21+N21+P21+S21+U21</f>
        <v>0</v>
      </c>
    </row>
    <row r="22" spans="1:23" x14ac:dyDescent="0.25">
      <c r="A22" s="350" t="s">
        <v>29</v>
      </c>
      <c r="B22" s="350"/>
      <c r="C22" s="350"/>
      <c r="D22" s="350"/>
      <c r="E22" s="350"/>
      <c r="F22" s="350"/>
      <c r="G22" s="350"/>
      <c r="H22" s="350"/>
      <c r="I22" s="350"/>
      <c r="J22" s="350"/>
      <c r="K22" s="470"/>
      <c r="L22" s="348"/>
      <c r="M22" s="349"/>
      <c r="N22" s="350"/>
      <c r="O22" s="349"/>
      <c r="P22" s="350"/>
      <c r="Q22" s="350"/>
      <c r="R22" s="350"/>
      <c r="S22" s="350"/>
      <c r="T22" s="350"/>
      <c r="U22" s="350"/>
      <c r="V22" s="156"/>
      <c r="W22" s="317"/>
    </row>
    <row r="23" spans="1:23" x14ac:dyDescent="0.25">
      <c r="A23" s="257" t="s">
        <v>30</v>
      </c>
      <c r="B23" s="258">
        <v>43190</v>
      </c>
      <c r="C23" s="314">
        <v>0</v>
      </c>
      <c r="D23" s="315"/>
      <c r="E23" s="314">
        <v>0</v>
      </c>
      <c r="F23" s="316"/>
      <c r="G23" s="258">
        <v>43281</v>
      </c>
      <c r="H23" s="314">
        <v>0</v>
      </c>
      <c r="I23" s="315"/>
      <c r="J23" s="314">
        <v>0</v>
      </c>
      <c r="K23" s="316"/>
      <c r="L23" s="218">
        <v>43373</v>
      </c>
      <c r="M23" s="221">
        <v>0</v>
      </c>
      <c r="N23" s="220"/>
      <c r="O23" s="221">
        <v>0</v>
      </c>
      <c r="P23" s="217"/>
      <c r="Q23" s="313">
        <v>43465</v>
      </c>
      <c r="R23" s="314">
        <v>0</v>
      </c>
      <c r="S23" s="315">
        <v>0</v>
      </c>
      <c r="T23" s="314">
        <v>0</v>
      </c>
      <c r="U23" s="316">
        <v>0</v>
      </c>
      <c r="V23" s="372">
        <f>I23+K23</f>
        <v>0</v>
      </c>
      <c r="W23" s="377">
        <f>D23+F23+I23+K23+N23+P23+S23+U23</f>
        <v>0</v>
      </c>
    </row>
    <row r="24" spans="1:23" x14ac:dyDescent="0.25">
      <c r="A24" s="350" t="s">
        <v>54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470"/>
      <c r="L24" s="348"/>
      <c r="M24" s="349"/>
      <c r="N24" s="350"/>
      <c r="O24" s="349"/>
      <c r="P24" s="350"/>
      <c r="Q24" s="350"/>
      <c r="R24" s="350"/>
      <c r="S24" s="350"/>
      <c r="T24" s="350"/>
      <c r="U24" s="350"/>
      <c r="V24" s="156"/>
      <c r="W24" s="317"/>
    </row>
    <row r="25" spans="1:23" x14ac:dyDescent="0.25">
      <c r="A25" s="257" t="s">
        <v>20</v>
      </c>
      <c r="B25" s="258">
        <v>43190</v>
      </c>
      <c r="C25" s="314">
        <v>0</v>
      </c>
      <c r="D25" s="315"/>
      <c r="E25" s="314">
        <v>0</v>
      </c>
      <c r="F25" s="316"/>
      <c r="G25" s="258">
        <v>43281</v>
      </c>
      <c r="H25" s="314">
        <v>0</v>
      </c>
      <c r="I25" s="315"/>
      <c r="J25" s="314">
        <v>0</v>
      </c>
      <c r="K25" s="316"/>
      <c r="L25" s="218">
        <v>43373</v>
      </c>
      <c r="M25" s="221">
        <v>0</v>
      </c>
      <c r="N25" s="220"/>
      <c r="O25" s="221">
        <v>0</v>
      </c>
      <c r="P25" s="217"/>
      <c r="Q25" s="313">
        <v>43465</v>
      </c>
      <c r="R25" s="314">
        <v>0</v>
      </c>
      <c r="S25" s="315">
        <v>0</v>
      </c>
      <c r="T25" s="314">
        <v>0</v>
      </c>
      <c r="U25" s="316">
        <v>0</v>
      </c>
      <c r="V25" s="372">
        <f>I25+K25</f>
        <v>0</v>
      </c>
      <c r="W25" s="377">
        <f>D25+F25+I25+K25+N25+P25+S25+U25</f>
        <v>0</v>
      </c>
    </row>
    <row r="26" spans="1:23" x14ac:dyDescent="0.25">
      <c r="A26" s="353" t="s">
        <v>32</v>
      </c>
      <c r="B26" s="353"/>
      <c r="C26" s="353"/>
      <c r="D26" s="353"/>
      <c r="E26" s="353"/>
      <c r="F26" s="353"/>
      <c r="G26" s="353"/>
      <c r="H26" s="353"/>
      <c r="I26" s="353"/>
      <c r="J26" s="353"/>
      <c r="K26" s="471"/>
      <c r="L26" s="351"/>
      <c r="M26" s="352"/>
      <c r="N26" s="353"/>
      <c r="O26" s="352"/>
      <c r="P26" s="353"/>
      <c r="Q26" s="353"/>
      <c r="R26" s="353"/>
      <c r="S26" s="353"/>
      <c r="T26" s="353"/>
      <c r="U26" s="353"/>
      <c r="V26" s="158"/>
      <c r="W26" s="317"/>
    </row>
    <row r="27" spans="1:23" x14ac:dyDescent="0.25">
      <c r="A27" s="230" t="s">
        <v>9</v>
      </c>
      <c r="B27" s="313">
        <v>43190</v>
      </c>
      <c r="C27" s="314">
        <v>1</v>
      </c>
      <c r="D27" s="315">
        <v>29</v>
      </c>
      <c r="E27" s="314">
        <v>0</v>
      </c>
      <c r="F27" s="318"/>
      <c r="G27" s="319">
        <v>43281</v>
      </c>
      <c r="H27" s="314">
        <v>0</v>
      </c>
      <c r="I27" s="315"/>
      <c r="J27" s="314">
        <v>0</v>
      </c>
      <c r="K27" s="320"/>
      <c r="L27" s="218">
        <v>43373</v>
      </c>
      <c r="M27" s="221">
        <v>1</v>
      </c>
      <c r="N27" s="220">
        <v>29</v>
      </c>
      <c r="O27" s="221">
        <v>0</v>
      </c>
      <c r="P27" s="217"/>
      <c r="Q27" s="313">
        <v>43465</v>
      </c>
      <c r="R27" s="314">
        <v>1</v>
      </c>
      <c r="S27" s="315">
        <v>29</v>
      </c>
      <c r="T27" s="314">
        <v>0</v>
      </c>
      <c r="U27" s="316">
        <v>0</v>
      </c>
      <c r="V27" s="372">
        <f>S5+U5</f>
        <v>29</v>
      </c>
      <c r="W27" s="377">
        <f>D27+F27+I27+K27+N27+P27+S27+U27</f>
        <v>87</v>
      </c>
    </row>
    <row r="28" spans="1:23" x14ac:dyDescent="0.25">
      <c r="A28" s="353" t="s">
        <v>33</v>
      </c>
      <c r="B28" s="353"/>
      <c r="C28" s="353"/>
      <c r="D28" s="353"/>
      <c r="E28" s="353"/>
      <c r="F28" s="353"/>
      <c r="G28" s="353"/>
      <c r="H28" s="353"/>
      <c r="I28" s="353"/>
      <c r="J28" s="353"/>
      <c r="K28" s="471"/>
      <c r="L28" s="351"/>
      <c r="M28" s="352"/>
      <c r="N28" s="353"/>
      <c r="O28" s="352"/>
      <c r="P28" s="353"/>
      <c r="Q28" s="353"/>
      <c r="R28" s="353"/>
      <c r="S28" s="353"/>
      <c r="T28" s="353"/>
      <c r="U28" s="353"/>
      <c r="V28" s="158"/>
      <c r="W28" s="317"/>
    </row>
    <row r="29" spans="1:23" x14ac:dyDescent="0.25">
      <c r="A29" s="230" t="s">
        <v>16</v>
      </c>
      <c r="B29" s="313">
        <v>43190</v>
      </c>
      <c r="C29" s="314">
        <v>0</v>
      </c>
      <c r="D29" s="315"/>
      <c r="E29" s="314">
        <v>0</v>
      </c>
      <c r="F29" s="316"/>
      <c r="G29" s="319">
        <v>43281</v>
      </c>
      <c r="H29" s="314">
        <v>1</v>
      </c>
      <c r="I29" s="315">
        <v>29</v>
      </c>
      <c r="J29" s="314">
        <v>0</v>
      </c>
      <c r="K29" s="321"/>
      <c r="L29" s="363">
        <v>43373</v>
      </c>
      <c r="M29" s="364">
        <v>1</v>
      </c>
      <c r="N29" s="220">
        <v>29</v>
      </c>
      <c r="O29" s="364">
        <v>0</v>
      </c>
      <c r="P29" s="217"/>
      <c r="Q29" s="313">
        <v>43465</v>
      </c>
      <c r="R29" s="314">
        <v>1</v>
      </c>
      <c r="S29" s="315">
        <v>29</v>
      </c>
      <c r="T29" s="314">
        <v>0</v>
      </c>
      <c r="U29" s="316">
        <v>0</v>
      </c>
      <c r="V29" s="418">
        <f>S5+U5</f>
        <v>29</v>
      </c>
      <c r="W29" s="377">
        <f>D29+F29+I29+K29+N29+P29+S29+U29</f>
        <v>87</v>
      </c>
    </row>
    <row r="30" spans="1:23" x14ac:dyDescent="0.25">
      <c r="A30" s="353" t="s">
        <v>34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471"/>
      <c r="L30" s="351"/>
      <c r="M30" s="352"/>
      <c r="N30" s="353"/>
      <c r="O30" s="352"/>
      <c r="P30" s="353"/>
      <c r="Q30" s="353"/>
      <c r="R30" s="353"/>
      <c r="S30" s="353"/>
      <c r="T30" s="353"/>
      <c r="U30" s="353"/>
      <c r="V30" s="158"/>
      <c r="W30" s="317"/>
    </row>
    <row r="31" spans="1:23" x14ac:dyDescent="0.25">
      <c r="A31" s="230" t="s">
        <v>35</v>
      </c>
      <c r="B31" s="322">
        <v>43190</v>
      </c>
      <c r="C31" s="314">
        <v>0</v>
      </c>
      <c r="D31" s="323"/>
      <c r="E31" s="314">
        <v>0</v>
      </c>
      <c r="F31" s="318"/>
      <c r="G31" s="319">
        <v>43281</v>
      </c>
      <c r="H31" s="314">
        <v>1</v>
      </c>
      <c r="I31" s="315">
        <v>29</v>
      </c>
      <c r="J31" s="314">
        <v>0</v>
      </c>
      <c r="K31" s="321"/>
      <c r="L31" s="218">
        <v>43373</v>
      </c>
      <c r="M31" s="221">
        <v>0</v>
      </c>
      <c r="N31" s="220"/>
      <c r="O31" s="221">
        <v>0</v>
      </c>
      <c r="P31" s="217"/>
      <c r="Q31" s="319">
        <v>43465</v>
      </c>
      <c r="R31" s="314">
        <v>0</v>
      </c>
      <c r="S31" s="315">
        <v>0</v>
      </c>
      <c r="T31" s="314">
        <v>0</v>
      </c>
      <c r="U31" s="316">
        <v>0</v>
      </c>
      <c r="V31" s="372">
        <v>0</v>
      </c>
      <c r="W31" s="377">
        <f>D31+F31+I31+K31+N31+P31+S31+U31</f>
        <v>29</v>
      </c>
    </row>
    <row r="32" spans="1:23" x14ac:dyDescent="0.25">
      <c r="A32" s="443" t="s">
        <v>36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3"/>
      <c r="L32" s="351"/>
      <c r="M32" s="352"/>
      <c r="N32" s="354"/>
      <c r="O32" s="352"/>
      <c r="P32" s="354"/>
      <c r="Q32" s="472"/>
      <c r="R32" s="472"/>
      <c r="S32" s="472"/>
      <c r="T32" s="472"/>
      <c r="U32" s="472"/>
      <c r="V32" s="159"/>
      <c r="W32" s="317"/>
    </row>
    <row r="33" spans="1:23" x14ac:dyDescent="0.25">
      <c r="A33" s="230" t="s">
        <v>37</v>
      </c>
      <c r="B33" s="322">
        <v>43190</v>
      </c>
      <c r="C33" s="314">
        <v>1</v>
      </c>
      <c r="D33" s="315">
        <v>29</v>
      </c>
      <c r="E33" s="314">
        <v>0</v>
      </c>
      <c r="F33" s="316"/>
      <c r="G33" s="319">
        <v>43281</v>
      </c>
      <c r="H33" s="314">
        <v>0</v>
      </c>
      <c r="I33" s="315"/>
      <c r="J33" s="314">
        <v>0</v>
      </c>
      <c r="K33" s="321"/>
      <c r="L33" s="218">
        <v>43373</v>
      </c>
      <c r="M33" s="221">
        <v>0</v>
      </c>
      <c r="N33" s="226"/>
      <c r="O33" s="221">
        <v>0</v>
      </c>
      <c r="P33" s="227"/>
      <c r="Q33" s="319">
        <v>43465</v>
      </c>
      <c r="R33" s="314">
        <v>0</v>
      </c>
      <c r="S33" s="315">
        <v>0</v>
      </c>
      <c r="T33" s="314">
        <v>0</v>
      </c>
      <c r="U33" s="316">
        <v>0</v>
      </c>
      <c r="V33" s="372">
        <f>M357</f>
        <v>0</v>
      </c>
      <c r="W33" s="377">
        <f>D33+F33+I33+K33+N33+P33+S33+U33</f>
        <v>29</v>
      </c>
    </row>
    <row r="34" spans="1:23" x14ac:dyDescent="0.25">
      <c r="A34" s="443" t="s">
        <v>38</v>
      </c>
      <c r="B34" s="474"/>
      <c r="C34" s="475"/>
      <c r="D34" s="476"/>
      <c r="E34" s="475"/>
      <c r="F34" s="475"/>
      <c r="G34" s="326"/>
      <c r="H34" s="327"/>
      <c r="I34" s="328"/>
      <c r="J34" s="327"/>
      <c r="K34" s="328"/>
      <c r="L34" s="355"/>
      <c r="M34" s="356"/>
      <c r="N34" s="357"/>
      <c r="O34" s="356"/>
      <c r="P34" s="357"/>
      <c r="Q34" s="326"/>
      <c r="R34" s="329"/>
      <c r="S34" s="330"/>
      <c r="T34" s="329"/>
      <c r="U34" s="330"/>
      <c r="V34" s="389"/>
      <c r="W34" s="317"/>
    </row>
    <row r="35" spans="1:23" x14ac:dyDescent="0.25">
      <c r="A35" s="230" t="s">
        <v>39</v>
      </c>
      <c r="B35" s="322">
        <v>43190</v>
      </c>
      <c r="C35" s="314">
        <v>3</v>
      </c>
      <c r="D35" s="315">
        <v>447</v>
      </c>
      <c r="E35" s="314">
        <v>0</v>
      </c>
      <c r="F35" s="316"/>
      <c r="G35" s="319">
        <v>43281</v>
      </c>
      <c r="H35" s="314">
        <v>0</v>
      </c>
      <c r="I35" s="315"/>
      <c r="J35" s="314">
        <v>0</v>
      </c>
      <c r="K35" s="321"/>
      <c r="L35" s="218">
        <v>43373</v>
      </c>
      <c r="M35" s="221">
        <v>1</v>
      </c>
      <c r="N35" s="226">
        <v>149</v>
      </c>
      <c r="O35" s="221">
        <v>0</v>
      </c>
      <c r="P35" s="227"/>
      <c r="Q35" s="319">
        <v>43465</v>
      </c>
      <c r="R35" s="314">
        <v>0</v>
      </c>
      <c r="S35" s="315">
        <v>0</v>
      </c>
      <c r="T35" s="314">
        <v>0</v>
      </c>
      <c r="U35" s="316">
        <v>0</v>
      </c>
      <c r="V35" s="418">
        <f>S35+U35</f>
        <v>0</v>
      </c>
      <c r="W35" s="377">
        <f>D35+F35+I35+K35+N35+P35+S35+U35</f>
        <v>596</v>
      </c>
    </row>
    <row r="36" spans="1:23" x14ac:dyDescent="0.25">
      <c r="A36" s="443" t="s">
        <v>40</v>
      </c>
      <c r="B36" s="477"/>
      <c r="C36" s="478"/>
      <c r="D36" s="479"/>
      <c r="E36" s="478"/>
      <c r="F36" s="479"/>
      <c r="G36" s="477"/>
      <c r="H36" s="480"/>
      <c r="I36" s="481"/>
      <c r="J36" s="480"/>
      <c r="K36" s="481"/>
      <c r="L36" s="358"/>
      <c r="M36" s="359"/>
      <c r="N36" s="358"/>
      <c r="O36" s="359"/>
      <c r="P36" s="358"/>
      <c r="Q36" s="477"/>
      <c r="R36" s="478"/>
      <c r="S36" s="479"/>
      <c r="T36" s="478"/>
      <c r="U36" s="479"/>
      <c r="V36" s="482"/>
      <c r="W36" s="317"/>
    </row>
    <row r="37" spans="1:23" x14ac:dyDescent="0.25">
      <c r="A37" s="169" t="s">
        <v>41</v>
      </c>
      <c r="B37" s="333">
        <v>43190</v>
      </c>
      <c r="C37" s="334">
        <v>0</v>
      </c>
      <c r="D37" s="331"/>
      <c r="E37" s="334">
        <v>0</v>
      </c>
      <c r="F37" s="332"/>
      <c r="G37" s="319">
        <v>43281</v>
      </c>
      <c r="H37" s="314">
        <v>0</v>
      </c>
      <c r="I37" s="315"/>
      <c r="J37" s="314">
        <v>0</v>
      </c>
      <c r="K37" s="325"/>
      <c r="L37" s="365">
        <v>43373</v>
      </c>
      <c r="M37" s="366">
        <v>0</v>
      </c>
      <c r="N37" s="367"/>
      <c r="O37" s="366">
        <v>0</v>
      </c>
      <c r="P37" s="371"/>
      <c r="Q37" s="319">
        <v>43465</v>
      </c>
      <c r="R37" s="314">
        <v>0</v>
      </c>
      <c r="S37" s="315">
        <v>0</v>
      </c>
      <c r="T37" s="314">
        <v>0</v>
      </c>
      <c r="U37" s="316">
        <v>0</v>
      </c>
      <c r="V37" s="372">
        <f>I37+K37</f>
        <v>0</v>
      </c>
      <c r="W37" s="377">
        <f>D37+F37+I37+K37+N37+P37+S37+U37</f>
        <v>0</v>
      </c>
    </row>
    <row r="38" spans="1:23" x14ac:dyDescent="0.25">
      <c r="A38" s="405" t="s">
        <v>42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83"/>
      <c r="M38" s="483"/>
      <c r="N38" s="483"/>
      <c r="O38" s="483"/>
      <c r="P38" s="483"/>
      <c r="Q38" s="405"/>
      <c r="R38" s="405"/>
      <c r="S38" s="405"/>
      <c r="T38" s="405"/>
      <c r="U38" s="405"/>
      <c r="V38" s="484"/>
      <c r="W38" s="317"/>
    </row>
    <row r="39" spans="1:23" x14ac:dyDescent="0.25">
      <c r="A39" s="551" t="s">
        <v>43</v>
      </c>
      <c r="B39" s="333">
        <v>43190</v>
      </c>
      <c r="C39" s="334">
        <v>0</v>
      </c>
      <c r="D39" s="485"/>
      <c r="E39" s="334">
        <v>0</v>
      </c>
      <c r="F39" s="486"/>
      <c r="G39" s="336">
        <v>43281</v>
      </c>
      <c r="H39" s="314">
        <v>0</v>
      </c>
      <c r="I39" s="315"/>
      <c r="J39" s="314">
        <v>1</v>
      </c>
      <c r="K39" s="315">
        <v>69</v>
      </c>
      <c r="L39" s="368">
        <v>43373</v>
      </c>
      <c r="M39" s="366">
        <v>0</v>
      </c>
      <c r="N39" s="118"/>
      <c r="O39" s="366">
        <v>0</v>
      </c>
      <c r="P39" s="119"/>
      <c r="Q39" s="319">
        <v>43465</v>
      </c>
      <c r="R39" s="314">
        <v>0</v>
      </c>
      <c r="S39" s="315">
        <v>0</v>
      </c>
      <c r="T39" s="314">
        <v>0</v>
      </c>
      <c r="U39" s="316">
        <v>0</v>
      </c>
      <c r="V39" s="372">
        <v>0</v>
      </c>
      <c r="W39" s="377">
        <f>D39+F39+I39+K39+N39+P39+S39+U39</f>
        <v>69</v>
      </c>
    </row>
    <row r="40" spans="1:23" x14ac:dyDescent="0.25">
      <c r="A40" s="487" t="s">
        <v>44</v>
      </c>
      <c r="B40" s="488"/>
      <c r="C40" s="488"/>
      <c r="D40" s="488"/>
      <c r="E40" s="488"/>
      <c r="F40" s="488"/>
      <c r="G40" s="489"/>
      <c r="H40" s="488"/>
      <c r="I40" s="488"/>
      <c r="J40" s="488"/>
      <c r="K40" s="488"/>
      <c r="L40" s="360"/>
      <c r="M40" s="361"/>
      <c r="N40" s="362"/>
      <c r="O40" s="361"/>
      <c r="P40" s="362"/>
      <c r="Q40" s="488"/>
      <c r="R40" s="391"/>
      <c r="S40" s="391"/>
      <c r="T40" s="391"/>
      <c r="U40" s="488"/>
      <c r="V40" s="490"/>
      <c r="W40" s="317"/>
    </row>
    <row r="41" spans="1:23" x14ac:dyDescent="0.25">
      <c r="A41" s="169" t="s">
        <v>18</v>
      </c>
      <c r="B41" s="333">
        <v>43190</v>
      </c>
      <c r="C41" s="334">
        <v>0</v>
      </c>
      <c r="D41" s="331"/>
      <c r="E41" s="334">
        <v>0</v>
      </c>
      <c r="F41" s="338"/>
      <c r="G41" s="336">
        <v>43281</v>
      </c>
      <c r="H41" s="334">
        <v>2</v>
      </c>
      <c r="I41" s="331">
        <v>598</v>
      </c>
      <c r="J41" s="334">
        <v>0</v>
      </c>
      <c r="K41" s="339"/>
      <c r="L41" s="368">
        <v>43373</v>
      </c>
      <c r="M41" s="366">
        <v>0</v>
      </c>
      <c r="N41" s="118"/>
      <c r="O41" s="366">
        <v>0</v>
      </c>
      <c r="P41" s="119"/>
      <c r="Q41" s="319">
        <v>43465</v>
      </c>
      <c r="R41" s="314">
        <v>0</v>
      </c>
      <c r="S41" s="315">
        <v>0</v>
      </c>
      <c r="T41" s="314">
        <v>0</v>
      </c>
      <c r="U41" s="316">
        <v>0</v>
      </c>
      <c r="V41" s="372">
        <v>0</v>
      </c>
      <c r="W41" s="377">
        <f>D41+F41+I41+K41+N41+P41+S41+U41</f>
        <v>598</v>
      </c>
    </row>
    <row r="42" spans="1:23" x14ac:dyDescent="0.25">
      <c r="A42" s="405" t="s">
        <v>45</v>
      </c>
      <c r="B42" s="405"/>
      <c r="C42" s="340"/>
      <c r="D42" s="340"/>
      <c r="E42" s="340"/>
      <c r="F42" s="340"/>
      <c r="G42" s="340"/>
      <c r="H42" s="405"/>
      <c r="I42" s="405"/>
      <c r="J42" s="405"/>
      <c r="K42" s="405"/>
      <c r="L42" s="483"/>
      <c r="M42" s="483"/>
      <c r="N42" s="483"/>
      <c r="O42" s="483"/>
      <c r="P42" s="483"/>
      <c r="Q42" s="405"/>
      <c r="R42" s="491"/>
      <c r="S42" s="491"/>
      <c r="T42" s="491"/>
      <c r="U42" s="405"/>
      <c r="V42" s="484"/>
      <c r="W42" s="317"/>
    </row>
    <row r="43" spans="1:23" x14ac:dyDescent="0.25">
      <c r="A43" s="552" t="s">
        <v>46</v>
      </c>
      <c r="B43" s="333">
        <v>43190</v>
      </c>
      <c r="C43" s="334">
        <v>0</v>
      </c>
      <c r="D43" s="331"/>
      <c r="E43" s="334">
        <v>0</v>
      </c>
      <c r="F43" s="332"/>
      <c r="G43" s="336">
        <v>43281</v>
      </c>
      <c r="H43" s="341">
        <v>0</v>
      </c>
      <c r="I43" s="331"/>
      <c r="J43" s="334">
        <v>0</v>
      </c>
      <c r="K43" s="485"/>
      <c r="L43" s="368">
        <v>43373</v>
      </c>
      <c r="M43" s="366">
        <v>0</v>
      </c>
      <c r="N43" s="118"/>
      <c r="O43" s="366">
        <v>0</v>
      </c>
      <c r="P43" s="119"/>
      <c r="Q43" s="319">
        <v>43465</v>
      </c>
      <c r="R43" s="314">
        <v>0</v>
      </c>
      <c r="S43" s="315">
        <v>0</v>
      </c>
      <c r="T43" s="314">
        <v>0</v>
      </c>
      <c r="U43" s="316">
        <v>0</v>
      </c>
      <c r="V43" s="372">
        <f>I43+K43</f>
        <v>0</v>
      </c>
      <c r="W43" s="377">
        <f>D43+F43+I43+K43+N43+P43+S43+U43</f>
        <v>0</v>
      </c>
    </row>
    <row r="44" spans="1:23" ht="15.75" customHeight="1" x14ac:dyDescent="0.25">
      <c r="A44" s="492" t="s">
        <v>47</v>
      </c>
      <c r="B44" s="405"/>
      <c r="C44" s="340"/>
      <c r="D44" s="340"/>
      <c r="E44" s="340"/>
      <c r="F44" s="340"/>
      <c r="G44" s="342"/>
      <c r="H44" s="492"/>
      <c r="I44" s="492"/>
      <c r="J44" s="492"/>
      <c r="K44" s="492"/>
      <c r="L44" s="369"/>
      <c r="M44" s="369"/>
      <c r="N44" s="369"/>
      <c r="O44" s="369"/>
      <c r="P44" s="369"/>
      <c r="Q44" s="492"/>
      <c r="R44" s="392"/>
      <c r="S44" s="392"/>
      <c r="T44" s="392"/>
      <c r="U44" s="492"/>
      <c r="V44" s="484"/>
      <c r="W44" s="317"/>
    </row>
    <row r="45" spans="1:23" x14ac:dyDescent="0.25">
      <c r="A45" s="555" t="s">
        <v>48</v>
      </c>
      <c r="B45" s="319">
        <v>43190</v>
      </c>
      <c r="C45" s="324">
        <v>0</v>
      </c>
      <c r="D45" s="331"/>
      <c r="E45" s="324">
        <v>1</v>
      </c>
      <c r="F45" s="332">
        <v>29</v>
      </c>
      <c r="G45" s="319">
        <v>43281</v>
      </c>
      <c r="H45" s="324">
        <v>0</v>
      </c>
      <c r="I45" s="331"/>
      <c r="J45" s="324">
        <v>0</v>
      </c>
      <c r="K45" s="339"/>
      <c r="L45" s="370">
        <v>43373</v>
      </c>
      <c r="M45" s="374">
        <v>0</v>
      </c>
      <c r="N45" s="118"/>
      <c r="O45" s="374">
        <v>0</v>
      </c>
      <c r="P45" s="119"/>
      <c r="Q45" s="319">
        <v>43465</v>
      </c>
      <c r="R45" s="314">
        <v>0</v>
      </c>
      <c r="S45" s="315">
        <v>0</v>
      </c>
      <c r="T45" s="314">
        <v>0</v>
      </c>
      <c r="U45" s="316">
        <v>0</v>
      </c>
      <c r="V45" s="372">
        <f>I45+K45</f>
        <v>0</v>
      </c>
      <c r="W45" s="377">
        <f>D45+F45+I45+K45+N45+P45+S45+U45</f>
        <v>29</v>
      </c>
    </row>
    <row r="46" spans="1:23" ht="15.75" customHeight="1" x14ac:dyDescent="0.25">
      <c r="A46" s="378" t="s">
        <v>49</v>
      </c>
      <c r="B46" s="493"/>
      <c r="C46" s="493"/>
      <c r="D46" s="493"/>
      <c r="E46" s="493"/>
      <c r="F46" s="493"/>
      <c r="G46" s="403"/>
      <c r="H46" s="493"/>
      <c r="I46" s="493"/>
      <c r="J46" s="493"/>
      <c r="K46" s="493"/>
      <c r="L46" s="360"/>
      <c r="M46" s="361"/>
      <c r="N46" s="362"/>
      <c r="O46" s="361"/>
      <c r="P46" s="362"/>
      <c r="Q46" s="488"/>
      <c r="R46" s="494"/>
      <c r="S46" s="499"/>
      <c r="T46" s="494"/>
      <c r="U46" s="488"/>
      <c r="V46" s="490"/>
      <c r="W46" s="317"/>
    </row>
    <row r="47" spans="1:23" ht="15.75" customHeight="1" x14ac:dyDescent="0.25">
      <c r="A47" s="500" t="s">
        <v>46</v>
      </c>
      <c r="B47" s="401">
        <v>43190</v>
      </c>
      <c r="C47" s="390">
        <v>0</v>
      </c>
      <c r="D47" s="404"/>
      <c r="E47" s="390">
        <v>0</v>
      </c>
      <c r="F47" s="485"/>
      <c r="G47" s="319">
        <v>43281</v>
      </c>
      <c r="H47" s="324">
        <v>1</v>
      </c>
      <c r="I47" s="331">
        <v>29</v>
      </c>
      <c r="J47" s="324">
        <v>0</v>
      </c>
      <c r="K47" s="338"/>
      <c r="L47" s="368">
        <v>43373</v>
      </c>
      <c r="M47" s="366">
        <v>1</v>
      </c>
      <c r="N47" s="118">
        <v>29</v>
      </c>
      <c r="O47" s="366">
        <v>0</v>
      </c>
      <c r="P47" s="119"/>
      <c r="Q47" s="319">
        <v>43465</v>
      </c>
      <c r="R47" s="314">
        <v>0</v>
      </c>
      <c r="S47" s="315">
        <v>0</v>
      </c>
      <c r="T47" s="314">
        <v>0</v>
      </c>
      <c r="U47" s="316">
        <v>0</v>
      </c>
      <c r="V47" s="418">
        <f>S47+U47</f>
        <v>0</v>
      </c>
      <c r="W47" s="377">
        <f>D47+F47+I47+K47+N47+P47+S47+U47</f>
        <v>58</v>
      </c>
    </row>
    <row r="48" spans="1:23" ht="15.75" customHeight="1" x14ac:dyDescent="0.25">
      <c r="A48" s="378" t="s">
        <v>50</v>
      </c>
      <c r="B48" s="493"/>
      <c r="C48" s="403"/>
      <c r="D48" s="403"/>
      <c r="E48" s="403"/>
      <c r="F48" s="493"/>
      <c r="G48" s="403"/>
      <c r="H48" s="493"/>
      <c r="I48" s="493"/>
      <c r="J48" s="493"/>
      <c r="K48" s="493"/>
      <c r="L48" s="379"/>
      <c r="M48" s="380"/>
      <c r="N48" s="381"/>
      <c r="O48" s="380"/>
      <c r="P48" s="381"/>
      <c r="Q48" s="488"/>
      <c r="R48" s="488"/>
      <c r="S48" s="488"/>
      <c r="T48" s="488"/>
      <c r="U48" s="488"/>
      <c r="V48" s="388"/>
      <c r="W48" s="337"/>
    </row>
    <row r="49" spans="1:23" ht="15.75" customHeight="1" x14ac:dyDescent="0.25">
      <c r="A49" s="554" t="s">
        <v>51</v>
      </c>
      <c r="B49" s="401">
        <v>43190</v>
      </c>
      <c r="C49" s="390">
        <v>0</v>
      </c>
      <c r="D49" s="402"/>
      <c r="E49" s="390">
        <v>0</v>
      </c>
      <c r="F49" s="485"/>
      <c r="G49" s="401">
        <v>43281</v>
      </c>
      <c r="H49" s="390">
        <v>0</v>
      </c>
      <c r="I49" s="402"/>
      <c r="J49" s="390">
        <v>0</v>
      </c>
      <c r="K49" s="486"/>
      <c r="L49" s="365">
        <v>43373</v>
      </c>
      <c r="M49" s="366">
        <v>0</v>
      </c>
      <c r="N49" s="408"/>
      <c r="O49" s="366">
        <v>0</v>
      </c>
      <c r="P49" s="408"/>
      <c r="Q49" s="319">
        <v>43465</v>
      </c>
      <c r="R49" s="314">
        <v>0</v>
      </c>
      <c r="S49" s="315">
        <v>0</v>
      </c>
      <c r="T49" s="314">
        <v>0</v>
      </c>
      <c r="U49" s="316">
        <v>0</v>
      </c>
      <c r="V49" s="418">
        <f>S49+U49</f>
        <v>0</v>
      </c>
      <c r="W49" s="377">
        <f>D49+F49+I49+K49+N49+P49+S49+U49</f>
        <v>0</v>
      </c>
    </row>
    <row r="50" spans="1:23" ht="18" customHeight="1" x14ac:dyDescent="0.25">
      <c r="A50" s="378" t="s">
        <v>55</v>
      </c>
      <c r="B50" s="493"/>
      <c r="C50" s="403"/>
      <c r="D50" s="403"/>
      <c r="E50" s="403"/>
      <c r="F50" s="493"/>
      <c r="G50" s="403"/>
      <c r="H50" s="493"/>
      <c r="I50" s="493"/>
      <c r="J50" s="493"/>
      <c r="K50" s="493"/>
      <c r="L50" s="379"/>
      <c r="M50" s="380"/>
      <c r="N50" s="381"/>
      <c r="O50" s="380"/>
      <c r="P50" s="381"/>
      <c r="Q50" s="488"/>
      <c r="R50" s="421"/>
      <c r="S50" s="488"/>
      <c r="T50" s="488"/>
      <c r="U50" s="488"/>
      <c r="V50" s="388"/>
      <c r="W50" s="337"/>
    </row>
    <row r="51" spans="1:23" x14ac:dyDescent="0.25">
      <c r="A51" s="554" t="s">
        <v>30</v>
      </c>
      <c r="B51" s="407"/>
      <c r="C51" s="406"/>
      <c r="D51" s="122"/>
      <c r="E51" s="139"/>
      <c r="F51" s="501"/>
      <c r="G51" s="401">
        <v>43281</v>
      </c>
      <c r="H51" s="390">
        <v>32</v>
      </c>
      <c r="I51" s="118">
        <v>608</v>
      </c>
      <c r="J51" s="390">
        <v>14</v>
      </c>
      <c r="K51" s="119">
        <v>796</v>
      </c>
      <c r="L51" s="365">
        <v>43373</v>
      </c>
      <c r="M51" s="366">
        <v>0</v>
      </c>
      <c r="N51" s="408"/>
      <c r="O51" s="366">
        <v>0</v>
      </c>
      <c r="P51" s="408"/>
      <c r="Q51" s="319">
        <v>43465</v>
      </c>
      <c r="R51" s="386">
        <v>1</v>
      </c>
      <c r="S51" s="399">
        <v>29</v>
      </c>
      <c r="T51" s="387">
        <v>0</v>
      </c>
      <c r="U51" s="400">
        <v>0</v>
      </c>
      <c r="V51" s="418">
        <f>S5+U5</f>
        <v>29</v>
      </c>
      <c r="W51" s="377">
        <f>D51+F51+I51+K51+N51+P51+S51+U51</f>
        <v>1433</v>
      </c>
    </row>
    <row r="52" spans="1:23" x14ac:dyDescent="0.25">
      <c r="A52" s="411" t="s">
        <v>56</v>
      </c>
      <c r="B52" s="412"/>
      <c r="C52" s="413"/>
      <c r="D52" s="414"/>
      <c r="E52" s="413"/>
      <c r="F52" s="411"/>
      <c r="G52" s="412"/>
      <c r="H52" s="413"/>
      <c r="I52" s="415"/>
      <c r="J52" s="413"/>
      <c r="K52" s="415"/>
      <c r="L52" s="416"/>
      <c r="M52" s="417"/>
      <c r="N52" s="415"/>
      <c r="O52" s="417"/>
      <c r="P52" s="420"/>
      <c r="Q52" s="422"/>
      <c r="R52" s="423"/>
      <c r="S52" s="424"/>
      <c r="T52" s="423"/>
      <c r="U52" s="424"/>
      <c r="V52" s="418"/>
      <c r="W52" s="377"/>
    </row>
    <row r="53" spans="1:23" x14ac:dyDescent="0.25">
      <c r="A53" s="554" t="s">
        <v>16</v>
      </c>
      <c r="B53" s="407"/>
      <c r="C53" s="406"/>
      <c r="D53" s="122"/>
      <c r="E53" s="139"/>
      <c r="F53" s="120"/>
      <c r="G53" s="407"/>
      <c r="H53" s="406"/>
      <c r="I53" s="140"/>
      <c r="J53" s="139"/>
      <c r="K53" s="140"/>
      <c r="L53" s="368">
        <v>43373</v>
      </c>
      <c r="M53" s="366">
        <v>58</v>
      </c>
      <c r="N53" s="118">
        <v>1131</v>
      </c>
      <c r="O53" s="366">
        <v>7</v>
      </c>
      <c r="P53" s="430">
        <v>173</v>
      </c>
      <c r="Q53" s="432">
        <v>43465</v>
      </c>
      <c r="R53" s="409">
        <v>1</v>
      </c>
      <c r="S53" s="429">
        <v>29</v>
      </c>
      <c r="T53" s="410">
        <v>0</v>
      </c>
      <c r="U53" s="433">
        <v>0</v>
      </c>
      <c r="V53" s="418">
        <f>S5+U5</f>
        <v>29</v>
      </c>
      <c r="W53" s="377">
        <f>D53+F53+I53+K53+N53+P53+S53+U53</f>
        <v>1333</v>
      </c>
    </row>
    <row r="54" spans="1:23" x14ac:dyDescent="0.25">
      <c r="A54" s="411" t="s">
        <v>57</v>
      </c>
      <c r="B54" s="412"/>
      <c r="C54" s="413"/>
      <c r="D54" s="414"/>
      <c r="E54" s="413"/>
      <c r="F54" s="411"/>
      <c r="G54" s="412"/>
      <c r="H54" s="413"/>
      <c r="I54" s="415"/>
      <c r="J54" s="413"/>
      <c r="K54" s="415"/>
      <c r="L54" s="416"/>
      <c r="M54" s="417"/>
      <c r="N54" s="415"/>
      <c r="O54" s="417"/>
      <c r="P54" s="415"/>
      <c r="Q54" s="425"/>
      <c r="R54" s="426"/>
      <c r="S54" s="427"/>
      <c r="T54" s="428"/>
      <c r="U54" s="427"/>
      <c r="V54" s="418"/>
      <c r="W54" s="377"/>
    </row>
    <row r="55" spans="1:23" x14ac:dyDescent="0.25">
      <c r="A55" s="554" t="s">
        <v>58</v>
      </c>
      <c r="B55" s="407"/>
      <c r="C55" s="406"/>
      <c r="D55" s="122"/>
      <c r="E55" s="139"/>
      <c r="F55" s="120"/>
      <c r="G55" s="407"/>
      <c r="H55" s="406"/>
      <c r="I55" s="140"/>
      <c r="J55" s="139"/>
      <c r="K55" s="140"/>
      <c r="L55" s="368">
        <v>43373</v>
      </c>
      <c r="M55" s="366">
        <v>4</v>
      </c>
      <c r="N55" s="118">
        <v>996</v>
      </c>
      <c r="O55" s="366">
        <v>1</v>
      </c>
      <c r="P55" s="430">
        <v>299</v>
      </c>
      <c r="Q55" s="432">
        <v>43465</v>
      </c>
      <c r="R55" s="409">
        <v>5</v>
      </c>
      <c r="S55" s="429">
        <v>1245</v>
      </c>
      <c r="T55" s="410">
        <v>1</v>
      </c>
      <c r="U55" s="433">
        <v>249</v>
      </c>
      <c r="V55" s="418">
        <f>S55+U55</f>
        <v>1494</v>
      </c>
      <c r="W55" s="377">
        <f>D55+F55+I55+K55+N55+P55+S55+U55</f>
        <v>2789</v>
      </c>
    </row>
    <row r="56" spans="1:23" x14ac:dyDescent="0.25">
      <c r="A56" s="411" t="s">
        <v>59</v>
      </c>
      <c r="B56" s="412"/>
      <c r="C56" s="413"/>
      <c r="D56" s="414"/>
      <c r="E56" s="413"/>
      <c r="F56" s="411"/>
      <c r="G56" s="412"/>
      <c r="H56" s="413"/>
      <c r="I56" s="415"/>
      <c r="J56" s="413"/>
      <c r="K56" s="415"/>
      <c r="L56" s="416"/>
      <c r="M56" s="417"/>
      <c r="N56" s="415"/>
      <c r="O56" s="417"/>
      <c r="P56" s="415"/>
      <c r="Q56" s="425"/>
      <c r="R56" s="426"/>
      <c r="S56" s="427"/>
      <c r="T56" s="428"/>
      <c r="U56" s="427"/>
      <c r="V56" s="434"/>
      <c r="W56" s="419"/>
    </row>
    <row r="57" spans="1:23" x14ac:dyDescent="0.25">
      <c r="A57" s="169" t="s">
        <v>60</v>
      </c>
      <c r="B57" s="170"/>
      <c r="C57" s="171"/>
      <c r="D57"/>
      <c r="E57" s="32"/>
      <c r="F57" s="502"/>
      <c r="G57" s="170"/>
      <c r="H57" s="171"/>
      <c r="I57" s="110"/>
      <c r="J57" s="32"/>
      <c r="K57" s="110"/>
      <c r="L57" s="184"/>
      <c r="M57" s="431"/>
      <c r="O57" s="431"/>
      <c r="Q57" s="319">
        <v>43465</v>
      </c>
      <c r="R57" s="409">
        <v>33</v>
      </c>
      <c r="S57" s="429">
        <v>627</v>
      </c>
      <c r="T57" s="410">
        <v>4</v>
      </c>
      <c r="U57" s="433">
        <v>76</v>
      </c>
      <c r="V57" s="418">
        <f>S57+U57</f>
        <v>703</v>
      </c>
      <c r="W57" s="377">
        <f>D57+F57+I57+K57+N57+P57+S57+U57</f>
        <v>703</v>
      </c>
    </row>
    <row r="58" spans="1:23" ht="15.75" thickBot="1" x14ac:dyDescent="0.3">
      <c r="A58" s="495"/>
      <c r="B58" s="495"/>
      <c r="C58" s="495"/>
      <c r="D58" s="495"/>
      <c r="E58" s="495"/>
      <c r="F58" s="496"/>
      <c r="G58" s="495"/>
      <c r="H58" s="495"/>
      <c r="I58" s="495"/>
      <c r="J58" s="495"/>
      <c r="K58" s="495"/>
      <c r="L58" s="382"/>
      <c r="M58" s="382"/>
      <c r="N58" s="382"/>
      <c r="O58" s="382"/>
      <c r="P58" s="187"/>
      <c r="Q58" s="497"/>
      <c r="R58" s="497"/>
      <c r="S58" s="497"/>
      <c r="T58" s="497"/>
      <c r="U58" s="497"/>
      <c r="V58" s="498">
        <f>SUM(V2:V57)</f>
        <v>2371</v>
      </c>
      <c r="W58" s="177">
        <f>SUM(W3:W57)</f>
        <v>8728</v>
      </c>
    </row>
    <row r="59" spans="1:23" ht="15.75" thickTop="1" x14ac:dyDescent="0.25">
      <c r="A59" s="311"/>
      <c r="K59" s="110"/>
      <c r="P59" s="311"/>
      <c r="Q59" s="335"/>
      <c r="R59" s="344"/>
      <c r="S59" s="335"/>
      <c r="T59" s="344"/>
      <c r="V59" s="311"/>
    </row>
    <row r="60" spans="1:23" x14ac:dyDescent="0.25">
      <c r="A60" s="311"/>
      <c r="K60" s="110"/>
      <c r="P60" s="335"/>
      <c r="Q60" s="344"/>
      <c r="T60" s="344"/>
      <c r="V60" s="311"/>
    </row>
    <row r="61" spans="1:23" x14ac:dyDescent="0.25">
      <c r="A61" s="311"/>
      <c r="K61" s="110"/>
      <c r="P61" s="335"/>
      <c r="Q61" s="344"/>
      <c r="T61" s="344"/>
      <c r="V61" s="311"/>
    </row>
    <row r="62" spans="1:23" x14ac:dyDescent="0.25">
      <c r="A62" s="311"/>
      <c r="K62" s="110"/>
      <c r="P62" s="335"/>
      <c r="Q62" s="344"/>
      <c r="T62" s="344"/>
      <c r="V62" s="311"/>
    </row>
    <row r="63" spans="1:23" x14ac:dyDescent="0.25">
      <c r="A63" s="311"/>
      <c r="K63" s="110"/>
      <c r="P63" s="335"/>
      <c r="Q63" s="344"/>
      <c r="T63" s="344"/>
      <c r="V63" s="311"/>
    </row>
    <row r="64" spans="1:23" x14ac:dyDescent="0.25">
      <c r="A64" s="311"/>
      <c r="K64" s="110"/>
      <c r="P64" s="335"/>
      <c r="Q64" s="344"/>
      <c r="T64" s="344"/>
      <c r="V64" s="311"/>
    </row>
    <row r="65" spans="1:22" x14ac:dyDescent="0.25">
      <c r="A65" s="311"/>
      <c r="K65" s="110"/>
      <c r="P65" s="335"/>
      <c r="Q65" s="344"/>
      <c r="T65" s="344"/>
      <c r="V65" s="311"/>
    </row>
    <row r="66" spans="1:22" x14ac:dyDescent="0.25">
      <c r="A66" s="311"/>
      <c r="K66" s="110"/>
      <c r="P66" s="335"/>
      <c r="Q66" s="344"/>
      <c r="T66" s="344"/>
      <c r="V66" s="311"/>
    </row>
    <row r="67" spans="1:22" x14ac:dyDescent="0.25">
      <c r="A67" s="311"/>
      <c r="K67" s="110"/>
      <c r="P67" s="335"/>
      <c r="Q67" s="344"/>
      <c r="T67" s="344"/>
      <c r="V67" s="311"/>
    </row>
    <row r="68" spans="1:22" x14ac:dyDescent="0.25">
      <c r="A68" s="311"/>
      <c r="K68" s="110"/>
      <c r="P68" s="335"/>
      <c r="Q68" s="344"/>
      <c r="T68" s="344"/>
      <c r="V68" s="311"/>
    </row>
    <row r="69" spans="1:22" x14ac:dyDescent="0.25">
      <c r="A69" s="311"/>
      <c r="K69" s="110"/>
      <c r="P69" s="335"/>
      <c r="Q69" s="344"/>
      <c r="T69" s="344"/>
      <c r="V69" s="311"/>
    </row>
    <row r="70" spans="1:22" x14ac:dyDescent="0.25">
      <c r="A70" s="311"/>
      <c r="K70" s="110"/>
      <c r="P70" s="335"/>
      <c r="Q70" s="344"/>
      <c r="T70" s="344"/>
      <c r="V70" s="311"/>
    </row>
    <row r="71" spans="1:22" x14ac:dyDescent="0.25">
      <c r="A71" s="311"/>
      <c r="K71" s="110"/>
      <c r="P71" s="335"/>
      <c r="Q71" s="344"/>
      <c r="T71" s="344"/>
      <c r="V71" s="311"/>
    </row>
    <row r="72" spans="1:22" x14ac:dyDescent="0.25">
      <c r="A72" s="311"/>
      <c r="K72" s="110"/>
      <c r="P72" s="335"/>
      <c r="Q72" s="344"/>
      <c r="T72" s="344"/>
      <c r="V72" s="311"/>
    </row>
    <row r="73" spans="1:22" x14ac:dyDescent="0.25">
      <c r="A73" s="311"/>
      <c r="K73" s="110"/>
      <c r="P73" s="335"/>
      <c r="Q73" s="344"/>
      <c r="T73" s="344"/>
      <c r="V73" s="311"/>
    </row>
    <row r="74" spans="1:22" x14ac:dyDescent="0.25">
      <c r="A74" s="311"/>
      <c r="K74" s="110"/>
      <c r="P74" s="335"/>
      <c r="Q74" s="344"/>
      <c r="T74" s="344"/>
      <c r="V74" s="311"/>
    </row>
    <row r="75" spans="1:22" x14ac:dyDescent="0.25">
      <c r="A75" s="311"/>
      <c r="K75" s="110"/>
      <c r="P75" s="335"/>
      <c r="Q75" s="344"/>
      <c r="T75" s="344"/>
      <c r="V75" s="311"/>
    </row>
    <row r="76" spans="1:22" x14ac:dyDescent="0.25">
      <c r="A76" s="311"/>
      <c r="K76" s="110"/>
      <c r="P76" s="335"/>
      <c r="Q76" s="344"/>
      <c r="T76" s="344"/>
      <c r="V76" s="311"/>
    </row>
    <row r="77" spans="1:22" x14ac:dyDescent="0.25">
      <c r="A77" s="311"/>
      <c r="K77" s="110"/>
      <c r="P77" s="335"/>
      <c r="Q77" s="344"/>
      <c r="T77" s="344"/>
      <c r="V77" s="311"/>
    </row>
    <row r="78" spans="1:22" x14ac:dyDescent="0.25">
      <c r="A78" s="311"/>
      <c r="K78" s="110"/>
      <c r="P78" s="335"/>
      <c r="Q78" s="344"/>
      <c r="T78" s="344"/>
      <c r="V78" s="311"/>
    </row>
    <row r="79" spans="1:22" x14ac:dyDescent="0.25">
      <c r="A79" s="311"/>
      <c r="K79" s="110"/>
      <c r="P79" s="335"/>
      <c r="Q79" s="344"/>
      <c r="T79" s="344"/>
      <c r="V79" s="311"/>
    </row>
    <row r="80" spans="1:22" x14ac:dyDescent="0.25">
      <c r="A80" s="311"/>
      <c r="J80" s="110"/>
      <c r="K80" s="110"/>
      <c r="O80" s="335"/>
      <c r="P80" s="344"/>
      <c r="Q80" s="335"/>
      <c r="R80" s="344"/>
      <c r="T80" s="344"/>
      <c r="U80" s="311"/>
      <c r="V80" s="311"/>
    </row>
    <row r="81" spans="1:22" x14ac:dyDescent="0.25">
      <c r="A81" s="311"/>
      <c r="K81" s="110"/>
      <c r="P81" s="335"/>
      <c r="Q81" s="344"/>
      <c r="T81" s="344"/>
      <c r="V81" s="311"/>
    </row>
    <row r="82" spans="1:22" x14ac:dyDescent="0.25">
      <c r="A82" s="311"/>
      <c r="K82" s="110"/>
      <c r="P82" s="335"/>
      <c r="Q82" s="344"/>
      <c r="T82" s="344"/>
      <c r="V82" s="311"/>
    </row>
    <row r="83" spans="1:22" x14ac:dyDescent="0.25">
      <c r="A83" s="311"/>
      <c r="K83" s="110"/>
      <c r="P83" s="335"/>
      <c r="Q83" s="344"/>
      <c r="T83" s="344"/>
      <c r="V83" s="311"/>
    </row>
    <row r="84" spans="1:22" x14ac:dyDescent="0.25">
      <c r="A84" s="311"/>
      <c r="K84" s="110"/>
      <c r="P84" s="335"/>
      <c r="Q84" s="344"/>
      <c r="T84" s="344"/>
      <c r="V84" s="311"/>
    </row>
    <row r="85" spans="1:22" x14ac:dyDescent="0.25">
      <c r="A85" s="311"/>
      <c r="K85" s="110"/>
      <c r="P85" s="335"/>
      <c r="Q85" s="344"/>
      <c r="T85" s="344"/>
      <c r="V85" s="311"/>
    </row>
    <row r="86" spans="1:22" x14ac:dyDescent="0.25">
      <c r="A86" s="311"/>
      <c r="K86" s="110"/>
      <c r="P86" s="335"/>
      <c r="Q86" s="344"/>
      <c r="T86" s="344"/>
      <c r="V86" s="311"/>
    </row>
    <row r="87" spans="1:22" x14ac:dyDescent="0.25">
      <c r="A87" s="311"/>
      <c r="K87" s="110"/>
      <c r="P87" s="311"/>
      <c r="Q87" s="335"/>
      <c r="R87" s="344"/>
      <c r="S87" s="335"/>
      <c r="T87" s="344"/>
      <c r="V87" s="311"/>
    </row>
    <row r="88" spans="1:22" x14ac:dyDescent="0.25">
      <c r="A88" s="311"/>
      <c r="K88" s="110"/>
      <c r="P88" s="311"/>
      <c r="Q88" s="335"/>
      <c r="R88" s="344"/>
      <c r="S88" s="335"/>
      <c r="T88" s="344"/>
      <c r="V88" s="311"/>
    </row>
    <row r="89" spans="1:22" x14ac:dyDescent="0.25">
      <c r="A89" s="311"/>
      <c r="K89" s="110"/>
      <c r="P89" s="311"/>
      <c r="Q89" s="335"/>
      <c r="R89" s="344"/>
      <c r="S89" s="335"/>
      <c r="T89" s="344"/>
      <c r="V89" s="311"/>
    </row>
    <row r="90" spans="1:22" x14ac:dyDescent="0.25">
      <c r="A90" s="311"/>
      <c r="K90" s="110"/>
      <c r="P90" s="311"/>
      <c r="Q90" s="335"/>
      <c r="R90" s="344"/>
      <c r="S90" s="335"/>
      <c r="T90" s="344"/>
      <c r="V90" s="311"/>
    </row>
    <row r="91" spans="1:22" x14ac:dyDescent="0.25">
      <c r="A91" s="311"/>
      <c r="K91" s="110"/>
      <c r="P91" s="311"/>
      <c r="Q91" s="335"/>
      <c r="R91" s="344"/>
      <c r="S91" s="335"/>
      <c r="T91" s="344"/>
      <c r="V91" s="311"/>
    </row>
    <row r="92" spans="1:22" x14ac:dyDescent="0.25">
      <c r="A92" s="311"/>
      <c r="K92" s="110"/>
      <c r="P92" s="311"/>
      <c r="Q92" s="335"/>
      <c r="R92" s="344"/>
      <c r="S92" s="335"/>
      <c r="T92" s="344"/>
      <c r="V92" s="311"/>
    </row>
    <row r="93" spans="1:22" x14ac:dyDescent="0.25">
      <c r="A93" s="311"/>
      <c r="K93" s="110"/>
      <c r="P93" s="311"/>
      <c r="Q93" s="335"/>
      <c r="R93" s="344"/>
      <c r="S93" s="335"/>
      <c r="T93" s="344"/>
      <c r="V93" s="311"/>
    </row>
    <row r="94" spans="1:22" x14ac:dyDescent="0.25">
      <c r="A94" s="311"/>
      <c r="K94" s="110"/>
      <c r="P94" s="311"/>
      <c r="Q94" s="335"/>
      <c r="R94" s="344"/>
      <c r="S94" s="335"/>
      <c r="T94" s="344"/>
      <c r="V94" s="311"/>
    </row>
    <row r="95" spans="1:22" x14ac:dyDescent="0.25">
      <c r="A95" s="311"/>
      <c r="K95" s="110"/>
      <c r="P95" s="311"/>
      <c r="Q95" s="335"/>
      <c r="R95" s="344"/>
      <c r="S95" s="335"/>
      <c r="T95" s="344"/>
      <c r="V95" s="311"/>
    </row>
    <row r="96" spans="1:22" x14ac:dyDescent="0.25">
      <c r="A96" s="311"/>
      <c r="K96" s="110"/>
      <c r="P96" s="311"/>
      <c r="Q96" s="335"/>
      <c r="R96" s="344"/>
      <c r="S96" s="335"/>
      <c r="T96" s="344"/>
      <c r="V96" s="311"/>
    </row>
    <row r="97" spans="1:22" x14ac:dyDescent="0.25">
      <c r="A97" s="311"/>
      <c r="K97" s="110"/>
      <c r="P97" s="311"/>
      <c r="Q97" s="335"/>
      <c r="R97" s="344"/>
      <c r="S97" s="335"/>
      <c r="T97" s="344"/>
      <c r="V97" s="311"/>
    </row>
    <row r="98" spans="1:22" x14ac:dyDescent="0.25">
      <c r="A98" s="311"/>
      <c r="K98" s="110"/>
      <c r="P98" s="311"/>
      <c r="Q98" s="335"/>
      <c r="R98" s="344"/>
      <c r="S98" s="335"/>
      <c r="T98" s="344"/>
      <c r="V98" s="311"/>
    </row>
    <row r="99" spans="1:22" x14ac:dyDescent="0.25">
      <c r="A99" s="311"/>
      <c r="K99" s="110"/>
      <c r="P99" s="311"/>
      <c r="Q99" s="335"/>
      <c r="R99" s="344"/>
      <c r="S99" s="335"/>
      <c r="T99" s="344"/>
      <c r="V99" s="311"/>
    </row>
    <row r="100" spans="1:22" x14ac:dyDescent="0.25">
      <c r="A100" s="311"/>
      <c r="K100" s="110"/>
      <c r="P100" s="311"/>
      <c r="Q100" s="335"/>
      <c r="R100" s="344"/>
      <c r="S100" s="335"/>
      <c r="T100" s="344"/>
      <c r="V100" s="311"/>
    </row>
    <row r="101" spans="1:22" x14ac:dyDescent="0.25">
      <c r="A101" s="311"/>
      <c r="K101" s="110"/>
      <c r="P101" s="311"/>
      <c r="Q101" s="335"/>
      <c r="R101" s="344"/>
      <c r="S101" s="335"/>
      <c r="T101" s="344"/>
      <c r="V101" s="311"/>
    </row>
    <row r="102" spans="1:22" x14ac:dyDescent="0.25">
      <c r="A102" s="311"/>
      <c r="K102" s="110"/>
      <c r="P102" s="311"/>
      <c r="Q102" s="335"/>
      <c r="R102" s="344"/>
      <c r="S102" s="335"/>
      <c r="T102" s="344"/>
      <c r="V102" s="311"/>
    </row>
    <row r="103" spans="1:22" x14ac:dyDescent="0.25">
      <c r="A103" s="311"/>
      <c r="K103" s="110"/>
      <c r="P103" s="311"/>
      <c r="Q103" s="335"/>
      <c r="R103" s="344"/>
      <c r="S103" s="335"/>
      <c r="T103" s="344"/>
      <c r="V103" s="311"/>
    </row>
    <row r="104" spans="1:22" x14ac:dyDescent="0.25">
      <c r="A104" s="311"/>
      <c r="K104" s="110"/>
      <c r="P104" s="311"/>
      <c r="Q104" s="335"/>
      <c r="R104" s="344"/>
      <c r="S104" s="335"/>
      <c r="T104" s="344"/>
      <c r="V104" s="311"/>
    </row>
    <row r="105" spans="1:22" x14ac:dyDescent="0.25">
      <c r="A105" s="311"/>
      <c r="K105" s="110"/>
      <c r="P105" s="311"/>
      <c r="Q105" s="335"/>
      <c r="R105" s="344"/>
      <c r="S105" s="335"/>
      <c r="T105" s="344"/>
      <c r="V105" s="311"/>
    </row>
    <row r="106" spans="1:22" x14ac:dyDescent="0.25">
      <c r="A106" s="311"/>
      <c r="K106" s="110"/>
      <c r="P106" s="311"/>
      <c r="Q106" s="335"/>
      <c r="R106" s="344"/>
      <c r="S106" s="335"/>
      <c r="T106" s="344"/>
      <c r="V106" s="311"/>
    </row>
    <row r="107" spans="1:22" x14ac:dyDescent="0.25">
      <c r="A107" s="311"/>
      <c r="K107" s="110"/>
      <c r="P107" s="311"/>
      <c r="Q107" s="335"/>
      <c r="R107" s="344"/>
      <c r="S107" s="335"/>
      <c r="T107" s="344"/>
      <c r="V107" s="311"/>
    </row>
    <row r="108" spans="1:22" x14ac:dyDescent="0.25">
      <c r="A108" s="311"/>
      <c r="K108" s="110"/>
      <c r="P108" s="311"/>
      <c r="Q108" s="335"/>
      <c r="R108" s="344"/>
      <c r="S108" s="335"/>
      <c r="T108" s="344"/>
      <c r="V108" s="311"/>
    </row>
    <row r="109" spans="1:22" x14ac:dyDescent="0.25">
      <c r="A109" s="311"/>
      <c r="K109" s="110"/>
      <c r="P109" s="311"/>
      <c r="Q109" s="335"/>
      <c r="R109" s="344"/>
      <c r="S109" s="335"/>
      <c r="T109" s="344"/>
      <c r="V109" s="311"/>
    </row>
    <row r="110" spans="1:22" x14ac:dyDescent="0.25">
      <c r="A110" s="311"/>
      <c r="K110" s="110"/>
      <c r="P110" s="311"/>
      <c r="Q110" s="335"/>
      <c r="R110" s="344"/>
      <c r="S110" s="335"/>
      <c r="T110" s="344"/>
      <c r="V110" s="311"/>
    </row>
    <row r="111" spans="1:22" x14ac:dyDescent="0.25">
      <c r="A111" s="311"/>
      <c r="K111" s="110"/>
      <c r="P111" s="311"/>
      <c r="Q111" s="335"/>
      <c r="R111" s="344"/>
      <c r="S111" s="335"/>
      <c r="T111" s="344"/>
      <c r="V111" s="311"/>
    </row>
    <row r="112" spans="1:22" x14ac:dyDescent="0.25">
      <c r="A112" s="311"/>
      <c r="K112" s="110"/>
      <c r="P112" s="311"/>
      <c r="Q112" s="335"/>
      <c r="R112" s="344"/>
      <c r="S112" s="335"/>
      <c r="T112" s="344"/>
      <c r="V112" s="311"/>
    </row>
    <row r="113" spans="1:22" x14ac:dyDescent="0.25">
      <c r="A113" s="311"/>
      <c r="K113" s="110"/>
      <c r="P113" s="311"/>
      <c r="Q113" s="335"/>
      <c r="R113" s="344"/>
      <c r="S113" s="335"/>
      <c r="T113" s="344"/>
      <c r="V113" s="311"/>
    </row>
    <row r="114" spans="1:22" x14ac:dyDescent="0.25">
      <c r="A114" s="311"/>
      <c r="K114" s="110"/>
      <c r="P114" s="311"/>
      <c r="Q114" s="335"/>
      <c r="R114" s="344"/>
      <c r="S114" s="335"/>
      <c r="T114" s="344"/>
      <c r="V114" s="311"/>
    </row>
    <row r="115" spans="1:22" x14ac:dyDescent="0.25">
      <c r="A115" s="311"/>
      <c r="K115" s="110"/>
      <c r="P115" s="311"/>
      <c r="Q115" s="335"/>
      <c r="R115" s="344"/>
      <c r="S115" s="335"/>
      <c r="T115" s="344"/>
      <c r="V115" s="311"/>
    </row>
    <row r="116" spans="1:22" x14ac:dyDescent="0.25">
      <c r="A116" s="311"/>
      <c r="K116" s="110"/>
      <c r="P116" s="311"/>
      <c r="Q116" s="335"/>
      <c r="R116" s="344"/>
      <c r="S116" s="335"/>
      <c r="T116" s="344"/>
      <c r="V116" s="311"/>
    </row>
    <row r="117" spans="1:22" x14ac:dyDescent="0.25">
      <c r="A117" s="311"/>
      <c r="K117" s="110"/>
      <c r="P117" s="311"/>
      <c r="Q117" s="335"/>
      <c r="R117" s="344"/>
      <c r="S117" s="335"/>
      <c r="T117" s="344"/>
      <c r="V117" s="311"/>
    </row>
    <row r="118" spans="1:22" x14ac:dyDescent="0.25">
      <c r="A118" s="311"/>
      <c r="K118" s="110"/>
      <c r="P118" s="311"/>
      <c r="Q118" s="335"/>
      <c r="R118" s="344"/>
      <c r="S118" s="335"/>
      <c r="T118" s="344"/>
      <c r="V118" s="311"/>
    </row>
    <row r="119" spans="1:22" x14ac:dyDescent="0.25">
      <c r="A119" s="311"/>
      <c r="K119" s="110"/>
      <c r="P119" s="311"/>
      <c r="Q119" s="335"/>
      <c r="R119" s="344"/>
      <c r="S119" s="335"/>
      <c r="T119" s="344"/>
      <c r="V119" s="311"/>
    </row>
    <row r="120" spans="1:22" x14ac:dyDescent="0.25">
      <c r="A120" s="311"/>
      <c r="K120" s="110"/>
      <c r="P120" s="311"/>
      <c r="Q120" s="335"/>
      <c r="R120" s="344"/>
      <c r="S120" s="335"/>
      <c r="T120" s="344"/>
      <c r="V120" s="311"/>
    </row>
    <row r="121" spans="1:22" x14ac:dyDescent="0.25">
      <c r="A121" s="311"/>
      <c r="K121" s="110"/>
      <c r="P121" s="311"/>
      <c r="Q121" s="335"/>
      <c r="R121" s="344"/>
      <c r="S121" s="335"/>
      <c r="T121" s="344"/>
      <c r="V121" s="311"/>
    </row>
    <row r="122" spans="1:22" x14ac:dyDescent="0.25">
      <c r="A122" s="311"/>
      <c r="K122" s="110"/>
      <c r="P122" s="311"/>
      <c r="Q122" s="335"/>
      <c r="R122" s="344"/>
      <c r="S122" s="335"/>
      <c r="T122" s="344"/>
      <c r="V122" s="311"/>
    </row>
    <row r="123" spans="1:22" x14ac:dyDescent="0.25">
      <c r="A123" s="311"/>
      <c r="K123" s="110"/>
      <c r="P123" s="311"/>
      <c r="Q123" s="335"/>
      <c r="R123" s="344"/>
      <c r="S123" s="335"/>
      <c r="T123" s="344"/>
      <c r="V123" s="311"/>
    </row>
    <row r="124" spans="1:22" x14ac:dyDescent="0.25">
      <c r="A124" s="311"/>
      <c r="K124" s="110"/>
      <c r="P124" s="311"/>
      <c r="Q124" s="335"/>
      <c r="R124" s="344"/>
      <c r="S124" s="335"/>
      <c r="T124" s="344"/>
      <c r="V124" s="311"/>
    </row>
    <row r="125" spans="1:22" x14ac:dyDescent="0.25">
      <c r="A125" s="311"/>
      <c r="K125" s="110"/>
      <c r="P125" s="311"/>
      <c r="Q125" s="335"/>
      <c r="R125" s="344"/>
      <c r="S125" s="335"/>
      <c r="T125" s="344"/>
      <c r="V125" s="311"/>
    </row>
    <row r="126" spans="1:22" x14ac:dyDescent="0.25">
      <c r="A126" s="311"/>
      <c r="K126" s="110"/>
      <c r="P126" s="311"/>
      <c r="Q126" s="335"/>
      <c r="R126" s="344"/>
      <c r="S126" s="335"/>
      <c r="T126" s="344"/>
      <c r="V126" s="311"/>
    </row>
    <row r="127" spans="1:22" x14ac:dyDescent="0.25">
      <c r="A127" s="311"/>
      <c r="K127" s="110"/>
      <c r="P127" s="311"/>
      <c r="Q127" s="335"/>
      <c r="R127" s="344"/>
      <c r="S127" s="335"/>
      <c r="T127" s="344"/>
      <c r="V127" s="311"/>
    </row>
    <row r="128" spans="1:22" x14ac:dyDescent="0.25">
      <c r="A128" s="311"/>
      <c r="K128" s="110"/>
      <c r="P128" s="311"/>
      <c r="Q128" s="335"/>
      <c r="R128" s="344"/>
      <c r="S128" s="335"/>
      <c r="T128" s="344"/>
      <c r="V128" s="311"/>
    </row>
    <row r="129" spans="1:22" x14ac:dyDescent="0.25">
      <c r="A129" s="311"/>
      <c r="K129" s="110"/>
      <c r="P129" s="311"/>
      <c r="Q129" s="335"/>
      <c r="R129" s="344"/>
      <c r="S129" s="335"/>
      <c r="T129" s="344"/>
      <c r="V129" s="311"/>
    </row>
    <row r="130" spans="1:22" x14ac:dyDescent="0.25">
      <c r="A130" s="311"/>
      <c r="K130" s="110"/>
      <c r="P130" s="311"/>
      <c r="Q130" s="335"/>
      <c r="R130" s="344"/>
      <c r="S130" s="335"/>
      <c r="T130" s="344"/>
      <c r="V130" s="311"/>
    </row>
    <row r="131" spans="1:22" x14ac:dyDescent="0.25">
      <c r="A131" s="311"/>
      <c r="K131" s="110"/>
      <c r="P131" s="311"/>
      <c r="Q131" s="335"/>
      <c r="R131" s="344"/>
      <c r="S131" s="335"/>
      <c r="T131" s="344"/>
      <c r="V131" s="311"/>
    </row>
    <row r="132" spans="1:22" x14ac:dyDescent="0.25">
      <c r="A132" s="311"/>
      <c r="K132" s="110"/>
      <c r="P132" s="311"/>
      <c r="Q132" s="335"/>
      <c r="R132" s="344"/>
      <c r="S132" s="335"/>
      <c r="T132" s="344"/>
      <c r="V132" s="311"/>
    </row>
    <row r="133" spans="1:22" x14ac:dyDescent="0.25">
      <c r="A133" s="311"/>
      <c r="K133" s="110"/>
      <c r="P133" s="311"/>
      <c r="Q133" s="335"/>
      <c r="R133" s="344"/>
      <c r="S133" s="335"/>
      <c r="T133" s="344"/>
      <c r="V133" s="311"/>
    </row>
    <row r="134" spans="1:22" x14ac:dyDescent="0.25">
      <c r="A134" s="311"/>
      <c r="K134" s="110"/>
      <c r="P134" s="311"/>
      <c r="Q134" s="335"/>
      <c r="R134" s="344"/>
      <c r="S134" s="335"/>
      <c r="T134" s="344"/>
      <c r="V134" s="311"/>
    </row>
    <row r="135" spans="1:22" x14ac:dyDescent="0.25">
      <c r="A135" s="311"/>
      <c r="K135" s="110"/>
      <c r="P135" s="311"/>
      <c r="Q135" s="335"/>
      <c r="R135" s="344"/>
      <c r="S135" s="335"/>
      <c r="T135" s="344"/>
      <c r="V135" s="311"/>
    </row>
    <row r="136" spans="1:22" x14ac:dyDescent="0.25">
      <c r="A136" s="311"/>
      <c r="K136" s="110"/>
      <c r="P136" s="311"/>
      <c r="Q136" s="335"/>
      <c r="R136" s="344"/>
      <c r="S136" s="335"/>
      <c r="T136" s="344"/>
      <c r="V136" s="311"/>
    </row>
    <row r="137" spans="1:22" x14ac:dyDescent="0.25">
      <c r="A137" s="311"/>
      <c r="K137" s="110"/>
      <c r="P137" s="311"/>
      <c r="Q137" s="335"/>
      <c r="R137" s="344"/>
      <c r="S137" s="335"/>
      <c r="T137" s="344"/>
      <c r="V137" s="311"/>
    </row>
    <row r="138" spans="1:22" x14ac:dyDescent="0.25">
      <c r="A138" s="311"/>
      <c r="K138" s="110"/>
      <c r="P138" s="311"/>
      <c r="Q138" s="335"/>
      <c r="R138" s="344"/>
      <c r="S138" s="335"/>
      <c r="T138" s="344"/>
      <c r="V138" s="311"/>
    </row>
    <row r="139" spans="1:22" x14ac:dyDescent="0.25">
      <c r="A139" s="311"/>
      <c r="K139" s="110"/>
      <c r="P139" s="311"/>
      <c r="Q139" s="335"/>
      <c r="R139" s="344"/>
      <c r="S139" s="335"/>
      <c r="T139" s="344"/>
      <c r="V139" s="311"/>
    </row>
    <row r="140" spans="1:22" x14ac:dyDescent="0.25">
      <c r="A140" s="311"/>
      <c r="K140" s="110"/>
      <c r="P140" s="311"/>
      <c r="Q140" s="335"/>
      <c r="R140" s="344"/>
      <c r="S140" s="335"/>
      <c r="T140" s="344"/>
      <c r="V140" s="311"/>
    </row>
    <row r="141" spans="1:22" x14ac:dyDescent="0.25">
      <c r="A141" s="311"/>
      <c r="K141" s="110"/>
      <c r="P141" s="311"/>
      <c r="Q141" s="335"/>
      <c r="R141" s="344"/>
      <c r="S141" s="335"/>
      <c r="T141" s="344"/>
      <c r="V141" s="311"/>
    </row>
    <row r="142" spans="1:22" x14ac:dyDescent="0.25">
      <c r="A142" s="311"/>
      <c r="K142" s="110"/>
      <c r="P142" s="311"/>
      <c r="Q142" s="335"/>
      <c r="R142" s="344"/>
      <c r="S142" s="335"/>
      <c r="T142" s="344"/>
      <c r="V142" s="311"/>
    </row>
    <row r="143" spans="1:22" x14ac:dyDescent="0.25">
      <c r="A143" s="311"/>
      <c r="K143" s="110"/>
      <c r="P143" s="311"/>
      <c r="Q143" s="335"/>
      <c r="R143" s="344"/>
      <c r="S143" s="335"/>
      <c r="T143" s="344"/>
      <c r="V143" s="311"/>
    </row>
    <row r="144" spans="1:22" x14ac:dyDescent="0.25">
      <c r="A144" s="311"/>
      <c r="K144" s="110"/>
      <c r="P144" s="311"/>
      <c r="Q144" s="335"/>
      <c r="R144" s="344"/>
      <c r="S144" s="335"/>
      <c r="T144" s="344"/>
      <c r="V144" s="311"/>
    </row>
    <row r="145" spans="1:22" x14ac:dyDescent="0.25">
      <c r="A145" s="311"/>
      <c r="K145" s="110"/>
      <c r="P145" s="311"/>
      <c r="Q145" s="335"/>
      <c r="R145" s="344"/>
      <c r="S145" s="335"/>
      <c r="T145" s="344"/>
      <c r="V145" s="311"/>
    </row>
    <row r="146" spans="1:22" x14ac:dyDescent="0.25">
      <c r="A146" s="311"/>
      <c r="K146" s="110"/>
      <c r="P146" s="311"/>
      <c r="Q146" s="335"/>
      <c r="R146" s="344"/>
      <c r="S146" s="335"/>
      <c r="T146" s="344"/>
      <c r="V146" s="311"/>
    </row>
    <row r="147" spans="1:22" x14ac:dyDescent="0.25">
      <c r="A147" s="311"/>
      <c r="K147" s="110"/>
      <c r="P147" s="311"/>
      <c r="Q147" s="335"/>
      <c r="R147" s="344"/>
      <c r="S147" s="335"/>
      <c r="T147" s="344"/>
      <c r="V147" s="311"/>
    </row>
    <row r="148" spans="1:22" x14ac:dyDescent="0.25">
      <c r="A148" s="311"/>
      <c r="K148" s="110"/>
      <c r="P148" s="311"/>
      <c r="Q148" s="335"/>
      <c r="R148" s="344"/>
      <c r="S148" s="335"/>
      <c r="T148" s="344"/>
      <c r="V148" s="311"/>
    </row>
    <row r="149" spans="1:22" x14ac:dyDescent="0.25">
      <c r="A149" s="311"/>
      <c r="K149" s="110"/>
      <c r="P149" s="311"/>
      <c r="Q149" s="335"/>
      <c r="R149" s="344"/>
      <c r="S149" s="335"/>
      <c r="T149" s="344"/>
      <c r="V149" s="311"/>
    </row>
    <row r="150" spans="1:22" x14ac:dyDescent="0.25">
      <c r="A150" s="311"/>
      <c r="K150" s="110"/>
      <c r="P150" s="311"/>
      <c r="Q150" s="335"/>
      <c r="R150" s="344"/>
      <c r="S150" s="335"/>
      <c r="T150" s="344"/>
      <c r="V150" s="311"/>
    </row>
    <row r="151" spans="1:22" x14ac:dyDescent="0.25">
      <c r="A151" s="311"/>
      <c r="K151" s="110"/>
      <c r="P151" s="311"/>
      <c r="Q151" s="335"/>
      <c r="R151" s="344"/>
      <c r="S151" s="335"/>
      <c r="T151" s="344"/>
      <c r="V151" s="311"/>
    </row>
    <row r="152" spans="1:22" x14ac:dyDescent="0.25">
      <c r="A152" s="311"/>
      <c r="K152" s="110"/>
      <c r="P152" s="311"/>
      <c r="Q152" s="335"/>
      <c r="R152" s="344"/>
      <c r="S152" s="335"/>
      <c r="T152" s="344"/>
      <c r="V152" s="311"/>
    </row>
    <row r="153" spans="1:22" x14ac:dyDescent="0.25">
      <c r="A153" s="311"/>
      <c r="K153" s="110"/>
      <c r="P153" s="311"/>
      <c r="Q153" s="335"/>
      <c r="R153" s="344"/>
      <c r="S153" s="335"/>
      <c r="T153" s="344"/>
      <c r="V153" s="311"/>
    </row>
    <row r="154" spans="1:22" x14ac:dyDescent="0.25">
      <c r="A154" s="311"/>
      <c r="K154" s="110"/>
      <c r="P154" s="311"/>
      <c r="Q154" s="335"/>
      <c r="R154" s="344"/>
      <c r="S154" s="335"/>
      <c r="T154" s="344"/>
      <c r="V154" s="311"/>
    </row>
    <row r="155" spans="1:22" x14ac:dyDescent="0.25">
      <c r="A155" s="311"/>
      <c r="K155" s="110"/>
      <c r="P155" s="311"/>
      <c r="Q155" s="335"/>
      <c r="R155" s="344"/>
      <c r="S155" s="335"/>
      <c r="T155" s="344"/>
      <c r="V155" s="311"/>
    </row>
    <row r="156" spans="1:22" x14ac:dyDescent="0.25">
      <c r="A156" s="311"/>
      <c r="K156" s="110"/>
      <c r="P156" s="311"/>
      <c r="Q156" s="335"/>
      <c r="R156" s="344"/>
      <c r="S156" s="335"/>
      <c r="T156" s="344"/>
      <c r="V156" s="311"/>
    </row>
    <row r="157" spans="1:22" x14ac:dyDescent="0.25">
      <c r="A157" s="311"/>
      <c r="K157" s="110"/>
      <c r="P157" s="311"/>
      <c r="Q157" s="335"/>
      <c r="R157" s="344"/>
      <c r="S157" s="335"/>
      <c r="T157" s="344"/>
      <c r="V157" s="311"/>
    </row>
    <row r="158" spans="1:22" x14ac:dyDescent="0.25">
      <c r="A158" s="311"/>
      <c r="K158" s="110"/>
      <c r="P158" s="311"/>
      <c r="Q158" s="335"/>
      <c r="R158" s="344"/>
      <c r="S158" s="335"/>
      <c r="T158" s="344"/>
      <c r="V158" s="311"/>
    </row>
    <row r="159" spans="1:22" x14ac:dyDescent="0.25">
      <c r="A159" s="311"/>
      <c r="K159" s="110"/>
      <c r="P159" s="311"/>
      <c r="Q159" s="335"/>
      <c r="R159" s="344"/>
      <c r="S159" s="335"/>
      <c r="T159" s="344"/>
      <c r="V159" s="311"/>
    </row>
    <row r="160" spans="1:22" x14ac:dyDescent="0.25">
      <c r="A160" s="311"/>
      <c r="K160" s="110"/>
      <c r="P160" s="311"/>
      <c r="Q160" s="335"/>
      <c r="R160" s="344"/>
      <c r="S160" s="335"/>
      <c r="T160" s="344"/>
      <c r="V160" s="311"/>
    </row>
    <row r="161" spans="1:22" x14ac:dyDescent="0.25">
      <c r="A161" s="311"/>
      <c r="K161" s="110"/>
      <c r="P161" s="311"/>
      <c r="Q161" s="335"/>
      <c r="R161" s="344"/>
      <c r="S161" s="335"/>
      <c r="T161" s="344"/>
      <c r="V161" s="311"/>
    </row>
    <row r="162" spans="1:22" x14ac:dyDescent="0.25">
      <c r="A162" s="311"/>
      <c r="K162" s="110"/>
      <c r="P162" s="311"/>
      <c r="Q162" s="335"/>
      <c r="R162" s="344"/>
      <c r="S162" s="335"/>
      <c r="T162" s="344"/>
      <c r="V162" s="311"/>
    </row>
    <row r="163" spans="1:22" x14ac:dyDescent="0.25">
      <c r="A163" s="311"/>
      <c r="K163" s="110"/>
      <c r="P163" s="311"/>
      <c r="Q163" s="335"/>
      <c r="R163" s="344"/>
      <c r="S163" s="335"/>
      <c r="T163" s="344"/>
      <c r="V163" s="311"/>
    </row>
    <row r="164" spans="1:22" x14ac:dyDescent="0.25">
      <c r="A164" s="311"/>
      <c r="K164" s="110"/>
      <c r="P164" s="311"/>
      <c r="Q164" s="335"/>
      <c r="R164" s="344"/>
      <c r="S164" s="335"/>
      <c r="T164" s="344"/>
      <c r="V164" s="311"/>
    </row>
    <row r="165" spans="1:22" x14ac:dyDescent="0.25">
      <c r="A165" s="311"/>
      <c r="K165" s="110"/>
      <c r="P165" s="311"/>
      <c r="Q165" s="335"/>
      <c r="R165" s="344"/>
      <c r="S165" s="335"/>
      <c r="T165" s="344"/>
      <c r="V165" s="311"/>
    </row>
    <row r="166" spans="1:22" x14ac:dyDescent="0.25">
      <c r="A166" s="311"/>
      <c r="K166" s="110"/>
      <c r="P166" s="311"/>
      <c r="Q166" s="335"/>
      <c r="R166" s="344"/>
      <c r="S166" s="335"/>
      <c r="T166" s="344"/>
      <c r="V166" s="311"/>
    </row>
    <row r="167" spans="1:22" x14ac:dyDescent="0.25">
      <c r="A167" s="311"/>
      <c r="K167" s="110"/>
      <c r="P167" s="311"/>
      <c r="Q167" s="335"/>
      <c r="R167" s="344"/>
      <c r="S167" s="335"/>
      <c r="T167" s="344"/>
      <c r="V167" s="311"/>
    </row>
    <row r="168" spans="1:22" x14ac:dyDescent="0.25">
      <c r="A168" s="311"/>
      <c r="K168" s="110"/>
      <c r="P168" s="311"/>
      <c r="Q168" s="335"/>
      <c r="R168" s="344"/>
      <c r="S168" s="335"/>
      <c r="T168" s="344"/>
      <c r="V168" s="311"/>
    </row>
    <row r="169" spans="1:22" x14ac:dyDescent="0.25">
      <c r="A169" s="311"/>
      <c r="K169" s="110"/>
      <c r="P169" s="311"/>
      <c r="Q169" s="335"/>
      <c r="R169" s="344"/>
      <c r="S169" s="335"/>
      <c r="T169" s="344"/>
      <c r="V169" s="311"/>
    </row>
    <row r="170" spans="1:22" x14ac:dyDescent="0.25">
      <c r="A170" s="311"/>
      <c r="K170" s="110"/>
      <c r="P170" s="311"/>
      <c r="Q170" s="335"/>
      <c r="R170" s="344"/>
      <c r="S170" s="335"/>
      <c r="T170" s="344"/>
      <c r="V170" s="311"/>
    </row>
    <row r="171" spans="1:22" x14ac:dyDescent="0.25">
      <c r="A171" s="311"/>
      <c r="K171" s="110"/>
      <c r="P171" s="311"/>
      <c r="Q171" s="335"/>
      <c r="R171" s="344"/>
      <c r="S171" s="335"/>
      <c r="T171" s="344"/>
      <c r="V171" s="311"/>
    </row>
    <row r="172" spans="1:22" x14ac:dyDescent="0.25">
      <c r="A172" s="311"/>
      <c r="K172" s="110"/>
      <c r="P172" s="311"/>
      <c r="Q172" s="335"/>
      <c r="R172" s="344"/>
      <c r="S172" s="335"/>
      <c r="T172" s="344"/>
      <c r="V172" s="311"/>
    </row>
    <row r="173" spans="1:22" x14ac:dyDescent="0.25">
      <c r="A173" s="311"/>
      <c r="K173" s="110"/>
      <c r="P173" s="311"/>
      <c r="Q173" s="335"/>
      <c r="R173" s="344"/>
      <c r="S173" s="335"/>
      <c r="T173" s="344"/>
      <c r="V173" s="311"/>
    </row>
    <row r="174" spans="1:22" x14ac:dyDescent="0.25">
      <c r="A174" s="311"/>
      <c r="K174" s="110"/>
      <c r="P174" s="311"/>
      <c r="Q174" s="335"/>
      <c r="R174" s="344"/>
      <c r="S174" s="335"/>
      <c r="T174" s="344"/>
      <c r="V174" s="311"/>
    </row>
    <row r="175" spans="1:22" x14ac:dyDescent="0.25">
      <c r="A175" s="311"/>
      <c r="K175" s="110"/>
      <c r="P175" s="311"/>
      <c r="Q175" s="335"/>
      <c r="R175" s="344"/>
      <c r="S175" s="335"/>
      <c r="T175" s="344"/>
      <c r="V175" s="311"/>
    </row>
  </sheetData>
  <pageMargins left="0.7" right="0.7" top="0.75" bottom="0.75" header="0.3" footer="0.3"/>
  <pageSetup orientation="portrait" horizontalDpi="300" verticalDpi="300" r:id="rId1"/>
  <headerFooter>
    <oddHeader>&amp;CASI Webinar Income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6E76-86C8-49A7-AC5C-710179EAB22F}">
  <dimension ref="A1:X183"/>
  <sheetViews>
    <sheetView topLeftCell="B1" zoomScaleNormal="100" workbookViewId="0">
      <selection activeCell="E14" sqref="E14"/>
    </sheetView>
  </sheetViews>
  <sheetFormatPr defaultColWidth="9.140625" defaultRowHeight="15" x14ac:dyDescent="0.25"/>
  <cols>
    <col min="1" max="1" width="24.85546875" style="343" customWidth="1"/>
    <col min="2" max="4" width="9.7109375" style="311" customWidth="1"/>
    <col min="5" max="5" width="10.5703125" style="311" customWidth="1"/>
    <col min="6" max="6" width="9.28515625" style="311" customWidth="1"/>
    <col min="7" max="11" width="9.7109375" style="311" customWidth="1"/>
    <col min="12" max="12" width="11.5703125" style="110" customWidth="1"/>
    <col min="13" max="16" width="9.5703125" style="110" customWidth="1"/>
    <col min="17" max="17" width="13.85546875" style="311" customWidth="1"/>
    <col min="18" max="18" width="9.7109375" style="335" customWidth="1"/>
    <col min="19" max="19" width="9.7109375" style="344" customWidth="1"/>
    <col min="20" max="20" width="9.7109375" style="335" customWidth="1"/>
    <col min="21" max="21" width="9.7109375" style="344" customWidth="1"/>
    <col min="22" max="22" width="11.85546875" style="344" customWidth="1"/>
    <col min="23" max="23" width="9.7109375" style="311" customWidth="1"/>
    <col min="24" max="16384" width="9.140625" style="311"/>
  </cols>
  <sheetData>
    <row r="1" spans="1:24" ht="30" x14ac:dyDescent="0.25">
      <c r="A1" s="435" t="s">
        <v>0</v>
      </c>
      <c r="B1" s="280" t="s">
        <v>1</v>
      </c>
      <c r="C1" s="281" t="s">
        <v>2</v>
      </c>
      <c r="D1" s="281" t="s">
        <v>3</v>
      </c>
      <c r="E1" s="281" t="s">
        <v>4</v>
      </c>
      <c r="F1" s="282" t="s">
        <v>3</v>
      </c>
      <c r="G1" s="281" t="s">
        <v>1</v>
      </c>
      <c r="H1" s="281" t="s">
        <v>2</v>
      </c>
      <c r="I1" s="281" t="s">
        <v>3</v>
      </c>
      <c r="J1" s="281" t="s">
        <v>4</v>
      </c>
      <c r="K1" s="282" t="s">
        <v>3</v>
      </c>
      <c r="L1" s="280" t="s">
        <v>1</v>
      </c>
      <c r="M1" s="281" t="s">
        <v>2</v>
      </c>
      <c r="N1" s="281" t="s">
        <v>3</v>
      </c>
      <c r="O1" s="281" t="s">
        <v>4</v>
      </c>
      <c r="P1" s="286" t="s">
        <v>3</v>
      </c>
      <c r="Q1" s="280" t="s">
        <v>1</v>
      </c>
      <c r="R1" s="281" t="s">
        <v>2</v>
      </c>
      <c r="S1" s="283" t="s">
        <v>3</v>
      </c>
      <c r="T1" s="281" t="s">
        <v>4</v>
      </c>
      <c r="U1" s="283" t="s">
        <v>3</v>
      </c>
      <c r="V1" s="285" t="s">
        <v>52</v>
      </c>
      <c r="W1" s="168" t="s">
        <v>26</v>
      </c>
    </row>
    <row r="2" spans="1:24" x14ac:dyDescent="0.25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157"/>
      <c r="W2" s="312"/>
    </row>
    <row r="3" spans="1:24" x14ac:dyDescent="0.25">
      <c r="A3" s="262" t="s">
        <v>7</v>
      </c>
      <c r="B3" s="265">
        <v>43555</v>
      </c>
      <c r="C3" s="266"/>
      <c r="D3" s="293"/>
      <c r="E3" s="266"/>
      <c r="F3" s="465"/>
      <c r="G3" s="466">
        <v>43646</v>
      </c>
      <c r="H3" s="266"/>
      <c r="I3" s="293"/>
      <c r="J3" s="266"/>
      <c r="K3" s="295"/>
      <c r="L3" s="218">
        <v>43738</v>
      </c>
      <c r="M3" s="221"/>
      <c r="N3" s="220"/>
      <c r="O3" s="221"/>
      <c r="P3" s="217"/>
      <c r="Q3" s="313">
        <v>43830</v>
      </c>
      <c r="R3" s="314"/>
      <c r="S3" s="315"/>
      <c r="T3" s="314"/>
      <c r="U3" s="316"/>
      <c r="V3" s="372">
        <f>N3+P3</f>
        <v>0</v>
      </c>
      <c r="W3" s="377">
        <f>D3+F3+I3+K3+N3+P3+S3+U3</f>
        <v>0</v>
      </c>
      <c r="X3" s="463"/>
    </row>
    <row r="4" spans="1:24" x14ac:dyDescent="0.25">
      <c r="A4" s="350" t="s">
        <v>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48"/>
      <c r="M4" s="349"/>
      <c r="N4" s="350"/>
      <c r="O4" s="349"/>
      <c r="P4" s="350"/>
      <c r="Q4" s="350"/>
      <c r="R4" s="350"/>
      <c r="S4" s="350"/>
      <c r="T4" s="350"/>
      <c r="U4" s="350"/>
      <c r="V4" s="156"/>
      <c r="W4" s="317"/>
    </row>
    <row r="5" spans="1:24" x14ac:dyDescent="0.25">
      <c r="A5" s="269" t="s">
        <v>9</v>
      </c>
      <c r="B5" s="270">
        <v>43555</v>
      </c>
      <c r="C5" s="271">
        <v>1</v>
      </c>
      <c r="D5" s="272">
        <v>29</v>
      </c>
      <c r="E5" s="271"/>
      <c r="F5" s="467"/>
      <c r="G5" s="468">
        <v>43646</v>
      </c>
      <c r="H5" s="271">
        <v>2</v>
      </c>
      <c r="I5" s="272">
        <v>58</v>
      </c>
      <c r="J5" s="271"/>
      <c r="K5" s="273"/>
      <c r="L5" s="218">
        <v>43738</v>
      </c>
      <c r="M5" s="221"/>
      <c r="N5" s="220"/>
      <c r="O5" s="221"/>
      <c r="P5" s="217"/>
      <c r="Q5" s="313">
        <v>43830</v>
      </c>
      <c r="R5" s="314"/>
      <c r="S5" s="315"/>
      <c r="T5" s="314"/>
      <c r="U5" s="316"/>
      <c r="V5" s="372">
        <f>N5+P5</f>
        <v>0</v>
      </c>
      <c r="W5" s="377">
        <f>D5+F5+I5+K5+N5+P5+S5+U5</f>
        <v>87</v>
      </c>
    </row>
    <row r="6" spans="1:24" x14ac:dyDescent="0.25">
      <c r="A6" s="347" t="s">
        <v>10</v>
      </c>
      <c r="B6" s="347"/>
      <c r="C6" s="347"/>
      <c r="D6" s="347"/>
      <c r="E6" s="347"/>
      <c r="F6" s="347"/>
      <c r="G6" s="347"/>
      <c r="H6" s="347"/>
      <c r="I6" s="347"/>
      <c r="J6" s="347"/>
      <c r="K6" s="469"/>
      <c r="L6" s="345"/>
      <c r="M6" s="346"/>
      <c r="N6" s="347"/>
      <c r="O6" s="346"/>
      <c r="P6" s="347"/>
      <c r="Q6" s="347"/>
      <c r="R6" s="347"/>
      <c r="S6" s="347"/>
      <c r="T6" s="347"/>
      <c r="U6" s="347"/>
      <c r="V6" s="157"/>
      <c r="W6" s="317"/>
    </row>
    <row r="7" spans="1:24" x14ac:dyDescent="0.25">
      <c r="A7" s="262" t="s">
        <v>11</v>
      </c>
      <c r="B7" s="265">
        <v>43555</v>
      </c>
      <c r="C7" s="266"/>
      <c r="D7" s="267"/>
      <c r="E7" s="266"/>
      <c r="F7" s="289"/>
      <c r="G7" s="466">
        <v>43646</v>
      </c>
      <c r="H7" s="266"/>
      <c r="I7" s="267"/>
      <c r="J7" s="266"/>
      <c r="K7" s="268"/>
      <c r="L7" s="218">
        <v>43738</v>
      </c>
      <c r="M7" s="221"/>
      <c r="N7" s="220"/>
      <c r="O7" s="221"/>
      <c r="P7" s="217"/>
      <c r="Q7" s="313">
        <v>43830</v>
      </c>
      <c r="R7" s="314"/>
      <c r="S7" s="315"/>
      <c r="T7" s="314"/>
      <c r="U7" s="316"/>
      <c r="V7" s="372">
        <f>N7+P7</f>
        <v>0</v>
      </c>
      <c r="W7" s="377">
        <f>D7+F7+I7+K7+N7+P7+S7+U7</f>
        <v>0</v>
      </c>
    </row>
    <row r="8" spans="1:24" x14ac:dyDescent="0.25">
      <c r="A8" s="350" t="s">
        <v>12</v>
      </c>
      <c r="B8" s="350"/>
      <c r="C8" s="350"/>
      <c r="D8" s="350"/>
      <c r="E8" s="350"/>
      <c r="F8" s="350"/>
      <c r="G8" s="350"/>
      <c r="H8" s="350"/>
      <c r="I8" s="350"/>
      <c r="J8" s="350"/>
      <c r="K8" s="470"/>
      <c r="L8" s="348"/>
      <c r="M8" s="349"/>
      <c r="N8" s="350"/>
      <c r="O8" s="349"/>
      <c r="P8" s="350"/>
      <c r="Q8" s="350"/>
      <c r="R8" s="350"/>
      <c r="S8" s="350"/>
      <c r="T8" s="350"/>
      <c r="U8" s="350"/>
      <c r="V8" s="156"/>
      <c r="W8" s="317"/>
    </row>
    <row r="9" spans="1:24" x14ac:dyDescent="0.25">
      <c r="A9" s="269" t="s">
        <v>13</v>
      </c>
      <c r="B9" s="270">
        <v>43555</v>
      </c>
      <c r="C9" s="271">
        <v>1</v>
      </c>
      <c r="D9" s="272">
        <v>29</v>
      </c>
      <c r="E9" s="271"/>
      <c r="F9" s="467"/>
      <c r="G9" s="468">
        <v>43646</v>
      </c>
      <c r="H9" s="271"/>
      <c r="I9" s="272"/>
      <c r="J9" s="271"/>
      <c r="K9" s="273"/>
      <c r="L9" s="218">
        <v>43738</v>
      </c>
      <c r="M9" s="221"/>
      <c r="N9" s="220"/>
      <c r="O9" s="221"/>
      <c r="P9" s="217"/>
      <c r="Q9" s="313">
        <v>43830</v>
      </c>
      <c r="R9" s="314"/>
      <c r="S9" s="315"/>
      <c r="T9" s="314"/>
      <c r="U9" s="316"/>
      <c r="V9" s="372">
        <f>N9+P9</f>
        <v>0</v>
      </c>
      <c r="W9" s="377">
        <f>D9+F9+I9+K9+N9+P9+S9+U9</f>
        <v>29</v>
      </c>
    </row>
    <row r="10" spans="1:24" x14ac:dyDescent="0.25">
      <c r="A10" s="347" t="s">
        <v>14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469"/>
      <c r="L10" s="345"/>
      <c r="M10" s="346"/>
      <c r="N10" s="347"/>
      <c r="O10" s="346"/>
      <c r="P10" s="347"/>
      <c r="Q10" s="347"/>
      <c r="R10" s="347"/>
      <c r="S10" s="347"/>
      <c r="T10" s="347"/>
      <c r="U10" s="347"/>
      <c r="V10" s="157"/>
      <c r="W10" s="317"/>
    </row>
    <row r="11" spans="1:24" x14ac:dyDescent="0.25">
      <c r="A11" s="262" t="s">
        <v>11</v>
      </c>
      <c r="B11" s="265">
        <v>43555</v>
      </c>
      <c r="C11" s="266"/>
      <c r="D11" s="267"/>
      <c r="E11" s="266">
        <v>1</v>
      </c>
      <c r="F11" s="289">
        <v>29</v>
      </c>
      <c r="G11" s="466">
        <v>43646</v>
      </c>
      <c r="H11" s="266"/>
      <c r="I11" s="267"/>
      <c r="J11" s="266"/>
      <c r="K11" s="289"/>
      <c r="L11" s="218">
        <v>43738</v>
      </c>
      <c r="M11" s="290"/>
      <c r="N11" s="220"/>
      <c r="O11" s="290"/>
      <c r="P11" s="217"/>
      <c r="Q11" s="313">
        <v>43830</v>
      </c>
      <c r="R11" s="314"/>
      <c r="S11" s="315"/>
      <c r="T11" s="314"/>
      <c r="U11" s="316"/>
      <c r="V11" s="372">
        <f>N11+P11</f>
        <v>0</v>
      </c>
      <c r="W11" s="377">
        <f>D11+F11+I11+K11+N11+P11+S11+U11</f>
        <v>29</v>
      </c>
    </row>
    <row r="12" spans="1:24" x14ac:dyDescent="0.25">
      <c r="A12" s="350" t="s">
        <v>15</v>
      </c>
      <c r="B12" s="350"/>
      <c r="C12" s="350"/>
      <c r="D12" s="350"/>
      <c r="E12" s="350"/>
      <c r="F12" s="350"/>
      <c r="G12" s="350"/>
      <c r="H12" s="350"/>
      <c r="I12" s="350"/>
      <c r="J12" s="350"/>
      <c r="K12" s="470"/>
      <c r="L12" s="348"/>
      <c r="M12" s="349"/>
      <c r="N12" s="350"/>
      <c r="O12" s="349"/>
      <c r="P12" s="350"/>
      <c r="Q12" s="350"/>
      <c r="R12" s="350"/>
      <c r="S12" s="350"/>
      <c r="T12" s="350"/>
      <c r="U12" s="350"/>
      <c r="V12" s="156"/>
      <c r="W12" s="317"/>
    </row>
    <row r="13" spans="1:24" x14ac:dyDescent="0.25">
      <c r="A13" s="269" t="s">
        <v>16</v>
      </c>
      <c r="B13" s="270">
        <v>43555</v>
      </c>
      <c r="C13" s="271"/>
      <c r="D13" s="272"/>
      <c r="E13" s="271"/>
      <c r="F13" s="467"/>
      <c r="G13" s="468">
        <v>43646</v>
      </c>
      <c r="H13" s="271"/>
      <c r="I13" s="272"/>
      <c r="J13" s="271"/>
      <c r="K13" s="273"/>
      <c r="L13" s="218">
        <v>43738</v>
      </c>
      <c r="M13" s="221"/>
      <c r="N13" s="220"/>
      <c r="O13" s="221"/>
      <c r="P13" s="217"/>
      <c r="Q13" s="313">
        <v>43830</v>
      </c>
      <c r="R13" s="314"/>
      <c r="S13" s="315"/>
      <c r="T13" s="314"/>
      <c r="U13" s="316"/>
      <c r="V13" s="372">
        <f>N13+P13</f>
        <v>0</v>
      </c>
      <c r="W13" s="377">
        <f>D13+F13+I13+K13+N13+P13+S13+U13</f>
        <v>0</v>
      </c>
    </row>
    <row r="14" spans="1:24" x14ac:dyDescent="0.25">
      <c r="A14" s="347" t="s">
        <v>17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69"/>
      <c r="L14" s="345"/>
      <c r="M14" s="346"/>
      <c r="N14" s="347"/>
      <c r="O14" s="346"/>
      <c r="P14" s="347"/>
      <c r="Q14" s="347"/>
      <c r="R14" s="347"/>
      <c r="S14" s="347"/>
      <c r="T14" s="347"/>
      <c r="U14" s="347"/>
      <c r="V14" s="157"/>
      <c r="W14" s="317"/>
    </row>
    <row r="15" spans="1:24" x14ac:dyDescent="0.25">
      <c r="A15" s="262" t="s">
        <v>18</v>
      </c>
      <c r="B15" s="265">
        <v>43555</v>
      </c>
      <c r="C15" s="266">
        <v>2</v>
      </c>
      <c r="D15" s="267">
        <v>58</v>
      </c>
      <c r="E15" s="266"/>
      <c r="F15" s="289"/>
      <c r="G15" s="466">
        <v>43646</v>
      </c>
      <c r="H15" s="266">
        <v>3</v>
      </c>
      <c r="I15" s="267">
        <v>87</v>
      </c>
      <c r="J15" s="266"/>
      <c r="K15" s="268"/>
      <c r="L15" s="218">
        <v>43738</v>
      </c>
      <c r="M15" s="221"/>
      <c r="N15" s="220"/>
      <c r="O15" s="221"/>
      <c r="P15" s="217"/>
      <c r="Q15" s="313">
        <v>43830</v>
      </c>
      <c r="R15" s="314"/>
      <c r="S15" s="315"/>
      <c r="T15" s="314"/>
      <c r="U15" s="316"/>
      <c r="V15" s="372">
        <f>N15+P15</f>
        <v>0</v>
      </c>
      <c r="W15" s="377">
        <f>D15+F15+I15+K15+N15+P15+S15+U15</f>
        <v>145</v>
      </c>
    </row>
    <row r="16" spans="1:24" x14ac:dyDescent="0.25">
      <c r="A16" s="347" t="s">
        <v>53</v>
      </c>
      <c r="B16" s="347"/>
      <c r="C16" s="347"/>
      <c r="D16" s="347"/>
      <c r="E16" s="347"/>
      <c r="F16" s="347"/>
      <c r="G16" s="347"/>
      <c r="H16" s="347"/>
      <c r="I16" s="347"/>
      <c r="J16" s="347"/>
      <c r="K16" s="469"/>
      <c r="L16" s="345"/>
      <c r="M16" s="346"/>
      <c r="N16" s="347"/>
      <c r="O16" s="346"/>
      <c r="P16" s="347"/>
      <c r="Q16" s="347"/>
      <c r="R16" s="347"/>
      <c r="S16" s="347"/>
      <c r="T16" s="347"/>
      <c r="U16" s="347"/>
      <c r="V16" s="157"/>
      <c r="W16" s="317"/>
    </row>
    <row r="17" spans="1:23" x14ac:dyDescent="0.25">
      <c r="A17" s="262" t="s">
        <v>20</v>
      </c>
      <c r="B17" s="263">
        <v>43555</v>
      </c>
      <c r="C17" s="259"/>
      <c r="D17" s="260"/>
      <c r="E17" s="259"/>
      <c r="F17" s="261"/>
      <c r="G17" s="77">
        <v>43646</v>
      </c>
      <c r="H17" s="259"/>
      <c r="I17" s="260"/>
      <c r="J17" s="259"/>
      <c r="K17" s="264"/>
      <c r="L17" s="218">
        <v>43738</v>
      </c>
      <c r="M17" s="221"/>
      <c r="N17" s="220"/>
      <c r="O17" s="221"/>
      <c r="P17" s="217"/>
      <c r="Q17" s="313">
        <v>43830</v>
      </c>
      <c r="R17" s="314"/>
      <c r="S17" s="315"/>
      <c r="T17" s="314"/>
      <c r="U17" s="316"/>
      <c r="V17" s="372">
        <f>N17+P17</f>
        <v>0</v>
      </c>
      <c r="W17" s="377">
        <f>D17+F17+I17+K17+N17+P17+S17+U17</f>
        <v>0</v>
      </c>
    </row>
    <row r="18" spans="1:23" x14ac:dyDescent="0.25">
      <c r="A18" s="350" t="s">
        <v>22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470"/>
      <c r="L18" s="348"/>
      <c r="M18" s="349"/>
      <c r="N18" s="350"/>
      <c r="O18" s="349"/>
      <c r="P18" s="350"/>
      <c r="Q18" s="350"/>
      <c r="R18" s="350"/>
      <c r="S18" s="350"/>
      <c r="T18" s="350"/>
      <c r="U18" s="350"/>
      <c r="V18" s="156"/>
      <c r="W18" s="317"/>
    </row>
    <row r="19" spans="1:23" x14ac:dyDescent="0.25">
      <c r="A19" s="257" t="s">
        <v>23</v>
      </c>
      <c r="B19" s="258">
        <v>43555</v>
      </c>
      <c r="C19" s="259"/>
      <c r="D19" s="260"/>
      <c r="E19" s="259"/>
      <c r="F19" s="261"/>
      <c r="G19" s="258">
        <v>43646</v>
      </c>
      <c r="H19" s="259">
        <v>1</v>
      </c>
      <c r="I19" s="260">
        <v>29</v>
      </c>
      <c r="J19" s="259"/>
      <c r="K19" s="261"/>
      <c r="L19" s="218">
        <v>43738</v>
      </c>
      <c r="M19" s="221"/>
      <c r="N19" s="220"/>
      <c r="O19" s="221"/>
      <c r="P19" s="217"/>
      <c r="Q19" s="313">
        <v>43830</v>
      </c>
      <c r="R19" s="314"/>
      <c r="S19" s="315"/>
      <c r="T19" s="314"/>
      <c r="U19" s="316"/>
      <c r="V19" s="372">
        <f>N19+P19</f>
        <v>0</v>
      </c>
      <c r="W19" s="377">
        <f>D19+F19+I19+K19+N19+P19+S19+U19</f>
        <v>29</v>
      </c>
    </row>
    <row r="20" spans="1:23" x14ac:dyDescent="0.25">
      <c r="A20" s="350" t="s">
        <v>27</v>
      </c>
      <c r="B20" s="350"/>
      <c r="C20" s="350"/>
      <c r="D20" s="350"/>
      <c r="E20" s="350"/>
      <c r="F20" s="350"/>
      <c r="G20" s="350"/>
      <c r="H20" s="350"/>
      <c r="I20" s="350"/>
      <c r="J20" s="350"/>
      <c r="K20" s="470"/>
      <c r="L20" s="348"/>
      <c r="M20" s="349"/>
      <c r="N20" s="350"/>
      <c r="O20" s="349"/>
      <c r="P20" s="350"/>
      <c r="Q20" s="350"/>
      <c r="R20" s="350"/>
      <c r="S20" s="350"/>
      <c r="T20" s="350"/>
      <c r="U20" s="350"/>
      <c r="V20" s="156"/>
      <c r="W20" s="317"/>
    </row>
    <row r="21" spans="1:23" x14ac:dyDescent="0.25">
      <c r="A21" s="257" t="s">
        <v>28</v>
      </c>
      <c r="B21" s="258">
        <v>43555</v>
      </c>
      <c r="C21" s="314"/>
      <c r="D21" s="315"/>
      <c r="E21" s="314"/>
      <c r="F21" s="316"/>
      <c r="G21" s="258">
        <v>43646</v>
      </c>
      <c r="H21" s="314"/>
      <c r="I21" s="315"/>
      <c r="J21" s="314"/>
      <c r="K21" s="316"/>
      <c r="L21" s="218">
        <v>43738</v>
      </c>
      <c r="M21" s="221"/>
      <c r="N21" s="220"/>
      <c r="O21" s="221"/>
      <c r="P21" s="217"/>
      <c r="Q21" s="313">
        <v>43830</v>
      </c>
      <c r="R21" s="314"/>
      <c r="S21" s="315"/>
      <c r="T21" s="314"/>
      <c r="U21" s="316"/>
      <c r="V21" s="372">
        <f>N21+P21</f>
        <v>0</v>
      </c>
      <c r="W21" s="377">
        <f>D21+F21+I21+K21+N21+P21+S21+U21</f>
        <v>0</v>
      </c>
    </row>
    <row r="22" spans="1:23" x14ac:dyDescent="0.25">
      <c r="A22" s="350" t="s">
        <v>29</v>
      </c>
      <c r="B22" s="350"/>
      <c r="C22" s="350"/>
      <c r="D22" s="350"/>
      <c r="E22" s="350"/>
      <c r="F22" s="350"/>
      <c r="G22" s="350"/>
      <c r="H22" s="350"/>
      <c r="I22" s="350"/>
      <c r="J22" s="350"/>
      <c r="K22" s="470"/>
      <c r="L22" s="348"/>
      <c r="M22" s="349"/>
      <c r="N22" s="350"/>
      <c r="O22" s="349"/>
      <c r="P22" s="350"/>
      <c r="Q22" s="350"/>
      <c r="R22" s="350"/>
      <c r="S22" s="350"/>
      <c r="T22" s="350"/>
      <c r="U22" s="350"/>
      <c r="V22" s="156"/>
      <c r="W22" s="317"/>
    </row>
    <row r="23" spans="1:23" x14ac:dyDescent="0.25">
      <c r="A23" s="257" t="s">
        <v>30</v>
      </c>
      <c r="B23" s="258">
        <v>43555</v>
      </c>
      <c r="C23" s="314"/>
      <c r="D23" s="315"/>
      <c r="E23" s="314"/>
      <c r="F23" s="316"/>
      <c r="G23" s="258">
        <v>43646</v>
      </c>
      <c r="H23" s="314"/>
      <c r="I23" s="315"/>
      <c r="J23" s="314"/>
      <c r="K23" s="316"/>
      <c r="L23" s="218">
        <v>43738</v>
      </c>
      <c r="M23" s="221"/>
      <c r="N23" s="220"/>
      <c r="O23" s="221"/>
      <c r="P23" s="217"/>
      <c r="Q23" s="313">
        <v>43830</v>
      </c>
      <c r="R23" s="314"/>
      <c r="S23" s="315"/>
      <c r="T23" s="314"/>
      <c r="U23" s="316"/>
      <c r="V23" s="372">
        <f>N23+P23</f>
        <v>0</v>
      </c>
      <c r="W23" s="377">
        <f>D23+F23+I23+K23+N23+P23+S23+U23</f>
        <v>0</v>
      </c>
    </row>
    <row r="24" spans="1:23" x14ac:dyDescent="0.25">
      <c r="A24" s="350" t="s">
        <v>54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470"/>
      <c r="L24" s="348"/>
      <c r="M24" s="349"/>
      <c r="N24" s="350"/>
      <c r="O24" s="349"/>
      <c r="P24" s="350"/>
      <c r="Q24" s="350"/>
      <c r="R24" s="350"/>
      <c r="S24" s="350"/>
      <c r="T24" s="350"/>
      <c r="U24" s="350"/>
      <c r="V24" s="156"/>
      <c r="W24" s="317"/>
    </row>
    <row r="25" spans="1:23" x14ac:dyDescent="0.25">
      <c r="A25" s="257" t="s">
        <v>20</v>
      </c>
      <c r="B25" s="258">
        <v>43555</v>
      </c>
      <c r="C25" s="314"/>
      <c r="D25" s="315"/>
      <c r="E25" s="314"/>
      <c r="F25" s="316"/>
      <c r="G25" s="258">
        <v>43646</v>
      </c>
      <c r="H25" s="314"/>
      <c r="I25" s="315"/>
      <c r="J25" s="314"/>
      <c r="K25" s="316"/>
      <c r="L25" s="218">
        <v>43738</v>
      </c>
      <c r="M25" s="221"/>
      <c r="N25" s="220"/>
      <c r="O25" s="221"/>
      <c r="P25" s="217"/>
      <c r="Q25" s="313">
        <v>43830</v>
      </c>
      <c r="R25" s="314"/>
      <c r="S25" s="315"/>
      <c r="T25" s="314"/>
      <c r="U25" s="316"/>
      <c r="V25" s="372">
        <f>N25+P25</f>
        <v>0</v>
      </c>
      <c r="W25" s="377">
        <f>D25+F25+I25+K25+N25+P25+S25+U25</f>
        <v>0</v>
      </c>
    </row>
    <row r="26" spans="1:23" x14ac:dyDescent="0.25">
      <c r="A26" s="353" t="s">
        <v>32</v>
      </c>
      <c r="B26" s="353"/>
      <c r="C26" s="353"/>
      <c r="D26" s="353"/>
      <c r="E26" s="353"/>
      <c r="F26" s="353"/>
      <c r="G26" s="353"/>
      <c r="H26" s="353"/>
      <c r="I26" s="353"/>
      <c r="J26" s="353"/>
      <c r="K26" s="471"/>
      <c r="L26" s="351"/>
      <c r="M26" s="352"/>
      <c r="N26" s="353"/>
      <c r="O26" s="352"/>
      <c r="P26" s="353"/>
      <c r="Q26" s="353"/>
      <c r="R26" s="353"/>
      <c r="S26" s="353"/>
      <c r="T26" s="353"/>
      <c r="U26" s="353"/>
      <c r="V26" s="158"/>
      <c r="W26" s="317"/>
    </row>
    <row r="27" spans="1:23" x14ac:dyDescent="0.25">
      <c r="A27" s="230" t="s">
        <v>9</v>
      </c>
      <c r="B27" s="313">
        <v>43555</v>
      </c>
      <c r="C27" s="314"/>
      <c r="D27" s="315"/>
      <c r="E27" s="314"/>
      <c r="F27" s="318"/>
      <c r="G27" s="319">
        <v>43646</v>
      </c>
      <c r="H27" s="314"/>
      <c r="I27" s="315"/>
      <c r="J27" s="314"/>
      <c r="K27" s="320"/>
      <c r="L27" s="218">
        <v>43738</v>
      </c>
      <c r="M27" s="221"/>
      <c r="N27" s="220"/>
      <c r="O27" s="221">
        <v>1</v>
      </c>
      <c r="P27" s="217">
        <v>69</v>
      </c>
      <c r="Q27" s="313">
        <v>43830</v>
      </c>
      <c r="R27" s="314"/>
      <c r="S27" s="315"/>
      <c r="T27" s="314"/>
      <c r="U27" s="316"/>
      <c r="V27" s="372">
        <f>S27+U27</f>
        <v>0</v>
      </c>
      <c r="W27" s="377">
        <f>D27+F27+I27+K27+N27+P27+S27+U27</f>
        <v>69</v>
      </c>
    </row>
    <row r="28" spans="1:23" x14ac:dyDescent="0.25">
      <c r="A28" s="353" t="s">
        <v>33</v>
      </c>
      <c r="B28" s="353"/>
      <c r="C28" s="353"/>
      <c r="D28" s="353"/>
      <c r="E28" s="353"/>
      <c r="F28" s="353"/>
      <c r="G28" s="353"/>
      <c r="H28" s="353"/>
      <c r="I28" s="353"/>
      <c r="J28" s="353"/>
      <c r="K28" s="471"/>
      <c r="L28" s="351"/>
      <c r="M28" s="352"/>
      <c r="N28" s="353"/>
      <c r="O28" s="352"/>
      <c r="P28" s="353"/>
      <c r="Q28" s="353"/>
      <c r="R28" s="353"/>
      <c r="S28" s="353"/>
      <c r="T28" s="353"/>
      <c r="U28" s="353"/>
      <c r="V28" s="158"/>
      <c r="W28" s="317"/>
    </row>
    <row r="29" spans="1:23" x14ac:dyDescent="0.25">
      <c r="A29" s="230" t="s">
        <v>16</v>
      </c>
      <c r="B29" s="313">
        <v>43555</v>
      </c>
      <c r="C29" s="314"/>
      <c r="D29" s="315"/>
      <c r="E29" s="314">
        <v>2</v>
      </c>
      <c r="F29" s="316">
        <v>98</v>
      </c>
      <c r="G29" s="319">
        <v>43646</v>
      </c>
      <c r="H29" s="314">
        <v>1</v>
      </c>
      <c r="I29" s="315">
        <v>29</v>
      </c>
      <c r="J29" s="314"/>
      <c r="K29" s="321"/>
      <c r="L29" s="363">
        <v>43738</v>
      </c>
      <c r="M29" s="364"/>
      <c r="N29" s="220"/>
      <c r="O29" s="364"/>
      <c r="P29" s="217"/>
      <c r="Q29" s="313">
        <v>43830</v>
      </c>
      <c r="R29" s="314"/>
      <c r="S29" s="315"/>
      <c r="T29" s="314"/>
      <c r="U29" s="316"/>
      <c r="V29" s="372">
        <f>N29+P29</f>
        <v>0</v>
      </c>
      <c r="W29" s="377">
        <f>D29+F29+I29+K29+N29+P29+S29+U29</f>
        <v>127</v>
      </c>
    </row>
    <row r="30" spans="1:23" x14ac:dyDescent="0.25">
      <c r="A30" s="353" t="s">
        <v>34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471"/>
      <c r="L30" s="351"/>
      <c r="M30" s="352"/>
      <c r="N30" s="353"/>
      <c r="O30" s="352"/>
      <c r="P30" s="353"/>
      <c r="Q30" s="353"/>
      <c r="R30" s="353"/>
      <c r="S30" s="353"/>
      <c r="T30" s="353"/>
      <c r="U30" s="353"/>
      <c r="V30" s="158"/>
      <c r="W30" s="317"/>
    </row>
    <row r="31" spans="1:23" x14ac:dyDescent="0.25">
      <c r="A31" s="230" t="s">
        <v>35</v>
      </c>
      <c r="B31" s="322">
        <v>43555</v>
      </c>
      <c r="C31" s="314"/>
      <c r="D31" s="323"/>
      <c r="E31" s="314"/>
      <c r="F31" s="318"/>
      <c r="G31" s="319">
        <v>43646</v>
      </c>
      <c r="H31" s="314"/>
      <c r="I31" s="315"/>
      <c r="J31" s="314"/>
      <c r="K31" s="321"/>
      <c r="L31" s="218">
        <v>43738</v>
      </c>
      <c r="M31" s="221"/>
      <c r="N31" s="220"/>
      <c r="O31" s="221"/>
      <c r="P31" s="217"/>
      <c r="Q31" s="319">
        <v>43830</v>
      </c>
      <c r="R31" s="314">
        <v>2</v>
      </c>
      <c r="S31" s="315">
        <v>58</v>
      </c>
      <c r="T31" s="314"/>
      <c r="U31" s="316"/>
      <c r="V31" s="372">
        <f>S31+U31</f>
        <v>58</v>
      </c>
      <c r="W31" s="377">
        <f>D31+F31+I31+K31+N31+P31+S31+U31</f>
        <v>58</v>
      </c>
    </row>
    <row r="32" spans="1:23" x14ac:dyDescent="0.25">
      <c r="A32" s="443" t="s">
        <v>36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3"/>
      <c r="L32" s="351"/>
      <c r="M32" s="352"/>
      <c r="N32" s="354"/>
      <c r="O32" s="352"/>
      <c r="P32" s="354"/>
      <c r="Q32" s="472"/>
      <c r="R32" s="472"/>
      <c r="S32" s="472"/>
      <c r="T32" s="472"/>
      <c r="U32" s="472"/>
      <c r="V32" s="159"/>
      <c r="W32" s="317"/>
    </row>
    <row r="33" spans="1:23" x14ac:dyDescent="0.25">
      <c r="A33" s="230" t="s">
        <v>37</v>
      </c>
      <c r="B33" s="322">
        <v>43555</v>
      </c>
      <c r="C33" s="314"/>
      <c r="D33" s="315"/>
      <c r="E33" s="314"/>
      <c r="F33" s="316"/>
      <c r="G33" s="319">
        <v>43646</v>
      </c>
      <c r="H33" s="314"/>
      <c r="I33" s="315"/>
      <c r="J33" s="314"/>
      <c r="K33" s="321"/>
      <c r="L33" s="218">
        <v>43738</v>
      </c>
      <c r="M33" s="221"/>
      <c r="N33" s="226"/>
      <c r="O33" s="221"/>
      <c r="P33" s="227"/>
      <c r="Q33" s="319">
        <v>43830</v>
      </c>
      <c r="R33" s="314"/>
      <c r="S33" s="315"/>
      <c r="T33" s="314"/>
      <c r="U33" s="316"/>
      <c r="V33" s="372">
        <f>N33+P33</f>
        <v>0</v>
      </c>
      <c r="W33" s="377">
        <f>D33+F33+I33+K33+N33+P33+S33+U33</f>
        <v>0</v>
      </c>
    </row>
    <row r="34" spans="1:23" x14ac:dyDescent="0.25">
      <c r="A34" s="443" t="s">
        <v>38</v>
      </c>
      <c r="B34" s="474"/>
      <c r="C34" s="475"/>
      <c r="D34" s="476"/>
      <c r="E34" s="475"/>
      <c r="F34" s="475"/>
      <c r="G34" s="326"/>
      <c r="H34" s="327"/>
      <c r="I34" s="328"/>
      <c r="J34" s="327"/>
      <c r="K34" s="328"/>
      <c r="L34" s="355"/>
      <c r="M34" s="356"/>
      <c r="N34" s="357"/>
      <c r="O34" s="356"/>
      <c r="P34" s="357"/>
      <c r="Q34" s="326"/>
      <c r="R34" s="329"/>
      <c r="S34" s="330"/>
      <c r="T34" s="329"/>
      <c r="U34" s="330"/>
      <c r="V34" s="389"/>
      <c r="W34" s="317"/>
    </row>
    <row r="35" spans="1:23" x14ac:dyDescent="0.25">
      <c r="A35" s="230" t="s">
        <v>39</v>
      </c>
      <c r="B35" s="322">
        <v>43555</v>
      </c>
      <c r="C35" s="314"/>
      <c r="D35" s="315"/>
      <c r="E35" s="314"/>
      <c r="F35" s="316"/>
      <c r="G35" s="319">
        <v>43646</v>
      </c>
      <c r="H35" s="314"/>
      <c r="I35" s="315"/>
      <c r="J35" s="314"/>
      <c r="K35" s="321"/>
      <c r="L35" s="218">
        <v>43738</v>
      </c>
      <c r="M35" s="221"/>
      <c r="N35" s="226"/>
      <c r="O35" s="221"/>
      <c r="P35" s="227"/>
      <c r="Q35" s="319">
        <v>43830</v>
      </c>
      <c r="R35" s="314">
        <v>3</v>
      </c>
      <c r="S35" s="315">
        <v>397</v>
      </c>
      <c r="T35" s="314"/>
      <c r="U35" s="316"/>
      <c r="V35" s="372">
        <f>S35+U35</f>
        <v>397</v>
      </c>
      <c r="W35" s="377">
        <f>D35+F35+I35+K35+N35+P35+S35+U35</f>
        <v>397</v>
      </c>
    </row>
    <row r="36" spans="1:23" x14ac:dyDescent="0.25">
      <c r="A36" s="443" t="s">
        <v>40</v>
      </c>
      <c r="B36" s="477"/>
      <c r="C36" s="478"/>
      <c r="D36" s="479"/>
      <c r="E36" s="478"/>
      <c r="F36" s="479"/>
      <c r="G36" s="477"/>
      <c r="H36" s="480"/>
      <c r="I36" s="481"/>
      <c r="J36" s="480"/>
      <c r="K36" s="481"/>
      <c r="L36" s="358"/>
      <c r="M36" s="359"/>
      <c r="N36" s="358"/>
      <c r="O36" s="359"/>
      <c r="P36" s="358"/>
      <c r="Q36" s="477"/>
      <c r="R36" s="478"/>
      <c r="S36" s="479"/>
      <c r="T36" s="478"/>
      <c r="U36" s="479"/>
      <c r="V36" s="482"/>
      <c r="W36" s="317"/>
    </row>
    <row r="37" spans="1:23" x14ac:dyDescent="0.25">
      <c r="A37" s="169" t="s">
        <v>41</v>
      </c>
      <c r="B37" s="333">
        <v>43555</v>
      </c>
      <c r="C37" s="334">
        <v>2</v>
      </c>
      <c r="D37" s="331">
        <v>58</v>
      </c>
      <c r="E37" s="334"/>
      <c r="F37" s="332"/>
      <c r="G37" s="319">
        <v>43646</v>
      </c>
      <c r="H37" s="314"/>
      <c r="I37" s="315"/>
      <c r="J37" s="314"/>
      <c r="K37" s="325"/>
      <c r="L37" s="365">
        <v>43738</v>
      </c>
      <c r="M37" s="366"/>
      <c r="N37" s="367"/>
      <c r="O37" s="366"/>
      <c r="P37" s="371"/>
      <c r="Q37" s="319">
        <v>43830</v>
      </c>
      <c r="R37" s="314"/>
      <c r="S37" s="315"/>
      <c r="T37" s="314"/>
      <c r="U37" s="316"/>
      <c r="V37" s="372">
        <f>N37+P37</f>
        <v>0</v>
      </c>
      <c r="W37" s="377">
        <f>D37+F37+I37+K37+N37+P37+S37+U37</f>
        <v>58</v>
      </c>
    </row>
    <row r="38" spans="1:23" x14ac:dyDescent="0.25">
      <c r="A38" s="405" t="s">
        <v>42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83"/>
      <c r="M38" s="483"/>
      <c r="N38" s="483"/>
      <c r="O38" s="483"/>
      <c r="P38" s="483"/>
      <c r="Q38" s="405"/>
      <c r="R38" s="405"/>
      <c r="S38" s="405"/>
      <c r="T38" s="405"/>
      <c r="U38" s="405"/>
      <c r="V38" s="484"/>
      <c r="W38" s="317"/>
    </row>
    <row r="39" spans="1:23" x14ac:dyDescent="0.25">
      <c r="A39" s="551" t="s">
        <v>43</v>
      </c>
      <c r="B39" s="333">
        <v>43555</v>
      </c>
      <c r="C39" s="334"/>
      <c r="D39" s="485"/>
      <c r="E39" s="334"/>
      <c r="F39" s="486"/>
      <c r="G39" s="336">
        <v>43646</v>
      </c>
      <c r="H39" s="314"/>
      <c r="I39" s="315"/>
      <c r="J39" s="314"/>
      <c r="K39" s="315"/>
      <c r="L39" s="368">
        <v>43738</v>
      </c>
      <c r="M39" s="366"/>
      <c r="N39" s="118"/>
      <c r="O39" s="366"/>
      <c r="P39" s="119"/>
      <c r="Q39" s="319">
        <v>43830</v>
      </c>
      <c r="R39" s="314"/>
      <c r="S39" s="315"/>
      <c r="T39" s="314"/>
      <c r="U39" s="316"/>
      <c r="V39" s="372">
        <f>N39+P39</f>
        <v>0</v>
      </c>
      <c r="W39" s="377">
        <f>D39+F39+I39+K39+N39+P39+S39+U39</f>
        <v>0</v>
      </c>
    </row>
    <row r="40" spans="1:23" x14ac:dyDescent="0.25">
      <c r="A40" s="487" t="s">
        <v>44</v>
      </c>
      <c r="B40" s="488"/>
      <c r="C40" s="488"/>
      <c r="D40" s="488"/>
      <c r="E40" s="488"/>
      <c r="F40" s="488"/>
      <c r="G40" s="489"/>
      <c r="H40" s="488"/>
      <c r="I40" s="488"/>
      <c r="J40" s="488"/>
      <c r="K40" s="488"/>
      <c r="L40" s="360"/>
      <c r="M40" s="361"/>
      <c r="N40" s="362"/>
      <c r="O40" s="361"/>
      <c r="P40" s="362"/>
      <c r="Q40" s="488"/>
      <c r="R40" s="391"/>
      <c r="S40" s="391"/>
      <c r="T40" s="391"/>
      <c r="U40" s="488"/>
      <c r="V40" s="490"/>
      <c r="W40" s="317"/>
    </row>
    <row r="41" spans="1:23" x14ac:dyDescent="0.25">
      <c r="A41" s="169" t="s">
        <v>18</v>
      </c>
      <c r="B41" s="333">
        <v>43555</v>
      </c>
      <c r="C41" s="334"/>
      <c r="D41" s="331"/>
      <c r="E41" s="334"/>
      <c r="F41" s="338"/>
      <c r="G41" s="336">
        <v>43646</v>
      </c>
      <c r="H41" s="334">
        <v>1</v>
      </c>
      <c r="I41" s="331">
        <v>299</v>
      </c>
      <c r="J41" s="334"/>
      <c r="K41" s="339"/>
      <c r="L41" s="368">
        <v>43738</v>
      </c>
      <c r="M41" s="366"/>
      <c r="N41" s="118"/>
      <c r="O41" s="366"/>
      <c r="P41" s="119"/>
      <c r="Q41" s="319">
        <v>43830</v>
      </c>
      <c r="R41" s="314">
        <v>1</v>
      </c>
      <c r="S41" s="315">
        <v>274</v>
      </c>
      <c r="T41" s="314"/>
      <c r="U41" s="316"/>
      <c r="V41" s="372">
        <f>S41+U41</f>
        <v>274</v>
      </c>
      <c r="W41" s="377">
        <f>D41+F41+I41+K41+N41+P41+S41+U41</f>
        <v>573</v>
      </c>
    </row>
    <row r="42" spans="1:23" x14ac:dyDescent="0.25">
      <c r="A42" s="405" t="s">
        <v>45</v>
      </c>
      <c r="B42" s="405"/>
      <c r="C42" s="340"/>
      <c r="D42" s="340"/>
      <c r="E42" s="340"/>
      <c r="F42" s="340"/>
      <c r="G42" s="340"/>
      <c r="H42" s="405"/>
      <c r="I42" s="405"/>
      <c r="J42" s="405"/>
      <c r="K42" s="405"/>
      <c r="L42" s="483"/>
      <c r="M42" s="483"/>
      <c r="N42" s="483"/>
      <c r="O42" s="483"/>
      <c r="P42" s="483"/>
      <c r="Q42" s="405"/>
      <c r="R42" s="491"/>
      <c r="S42" s="491"/>
      <c r="T42" s="491"/>
      <c r="U42" s="405"/>
      <c r="V42" s="484"/>
      <c r="W42" s="317"/>
    </row>
    <row r="43" spans="1:23" x14ac:dyDescent="0.25">
      <c r="A43" s="552" t="s">
        <v>46</v>
      </c>
      <c r="B43" s="333">
        <v>43555</v>
      </c>
      <c r="C43" s="334"/>
      <c r="D43" s="331"/>
      <c r="E43" s="334"/>
      <c r="F43" s="332"/>
      <c r="G43" s="336">
        <v>43646</v>
      </c>
      <c r="H43" s="341"/>
      <c r="I43" s="331"/>
      <c r="J43" s="334"/>
      <c r="K43" s="485"/>
      <c r="L43" s="368">
        <v>43738</v>
      </c>
      <c r="M43" s="366"/>
      <c r="N43" s="118"/>
      <c r="O43" s="366"/>
      <c r="P43" s="119"/>
      <c r="Q43" s="319">
        <v>43830</v>
      </c>
      <c r="R43" s="314"/>
      <c r="S43" s="315"/>
      <c r="T43" s="314"/>
      <c r="U43" s="316"/>
      <c r="V43" s="372">
        <f>N43+P43</f>
        <v>0</v>
      </c>
      <c r="W43" s="377">
        <f>D43+F43+I43+K43+N43+P43+S43+U43</f>
        <v>0</v>
      </c>
    </row>
    <row r="44" spans="1:23" ht="15.75" customHeight="1" x14ac:dyDescent="0.25">
      <c r="A44" s="492" t="s">
        <v>47</v>
      </c>
      <c r="B44" s="405"/>
      <c r="C44" s="340"/>
      <c r="D44" s="340"/>
      <c r="E44" s="340"/>
      <c r="F44" s="340"/>
      <c r="G44" s="342"/>
      <c r="H44" s="492"/>
      <c r="I44" s="492"/>
      <c r="J44" s="492"/>
      <c r="K44" s="492"/>
      <c r="L44" s="369"/>
      <c r="M44" s="369"/>
      <c r="N44" s="369"/>
      <c r="O44" s="369"/>
      <c r="P44" s="369"/>
      <c r="Q44" s="492"/>
      <c r="R44" s="392"/>
      <c r="S44" s="392"/>
      <c r="T44" s="392"/>
      <c r="U44" s="492"/>
      <c r="V44" s="484"/>
      <c r="W44" s="317"/>
    </row>
    <row r="45" spans="1:23" x14ac:dyDescent="0.25">
      <c r="A45" s="555" t="s">
        <v>48</v>
      </c>
      <c r="B45" s="319">
        <v>43555</v>
      </c>
      <c r="C45" s="324">
        <v>2</v>
      </c>
      <c r="D45" s="331">
        <v>58</v>
      </c>
      <c r="E45" s="324"/>
      <c r="F45" s="332"/>
      <c r="G45" s="319">
        <v>43646</v>
      </c>
      <c r="H45" s="324">
        <v>1</v>
      </c>
      <c r="I45" s="331">
        <v>29</v>
      </c>
      <c r="J45" s="324"/>
      <c r="K45" s="339"/>
      <c r="L45" s="370">
        <v>43738</v>
      </c>
      <c r="M45" s="374"/>
      <c r="N45" s="118"/>
      <c r="O45" s="374"/>
      <c r="P45" s="119"/>
      <c r="Q45" s="319">
        <v>43830</v>
      </c>
      <c r="R45" s="314"/>
      <c r="S45" s="315"/>
      <c r="T45" s="314"/>
      <c r="U45" s="316"/>
      <c r="V45" s="372">
        <f>N45+P45</f>
        <v>0</v>
      </c>
      <c r="W45" s="377">
        <f>D45+F45+I45+K45+N45+P45+S45+U45</f>
        <v>87</v>
      </c>
    </row>
    <row r="46" spans="1:23" ht="15.75" customHeight="1" x14ac:dyDescent="0.25">
      <c r="A46" s="378" t="s">
        <v>49</v>
      </c>
      <c r="B46" s="493"/>
      <c r="C46" s="493"/>
      <c r="D46" s="493"/>
      <c r="E46" s="493"/>
      <c r="F46" s="493"/>
      <c r="G46" s="403"/>
      <c r="H46" s="493"/>
      <c r="I46" s="493"/>
      <c r="J46" s="493"/>
      <c r="K46" s="493"/>
      <c r="L46" s="360"/>
      <c r="M46" s="361"/>
      <c r="N46" s="362"/>
      <c r="O46" s="361"/>
      <c r="P46" s="362"/>
      <c r="Q46" s="488"/>
      <c r="R46" s="494"/>
      <c r="S46" s="499"/>
      <c r="T46" s="494"/>
      <c r="U46" s="488"/>
      <c r="V46" s="490"/>
      <c r="W46" s="317"/>
    </row>
    <row r="47" spans="1:23" ht="15.75" customHeight="1" x14ac:dyDescent="0.25">
      <c r="A47" s="500" t="s">
        <v>46</v>
      </c>
      <c r="B47" s="401">
        <v>43555</v>
      </c>
      <c r="C47" s="390">
        <v>1</v>
      </c>
      <c r="D47" s="118">
        <v>29</v>
      </c>
      <c r="E47" s="390"/>
      <c r="F47" s="485"/>
      <c r="G47" s="319">
        <v>43646</v>
      </c>
      <c r="H47" s="324">
        <v>1</v>
      </c>
      <c r="I47" s="331">
        <v>29</v>
      </c>
      <c r="J47" s="324"/>
      <c r="K47" s="338"/>
      <c r="L47" s="368">
        <v>43738</v>
      </c>
      <c r="M47" s="366"/>
      <c r="N47" s="118"/>
      <c r="O47" s="366"/>
      <c r="P47" s="119"/>
      <c r="Q47" s="319">
        <v>43830</v>
      </c>
      <c r="R47" s="314"/>
      <c r="S47" s="315"/>
      <c r="T47" s="314">
        <v>1</v>
      </c>
      <c r="U47" s="316">
        <v>29</v>
      </c>
      <c r="V47" s="372">
        <f>S47+U47</f>
        <v>29</v>
      </c>
      <c r="W47" s="377">
        <f>D47+F47+I47+K47+N47+P47+S47+U47</f>
        <v>87</v>
      </c>
    </row>
    <row r="48" spans="1:23" ht="15.75" customHeight="1" x14ac:dyDescent="0.25">
      <c r="A48" s="378" t="s">
        <v>50</v>
      </c>
      <c r="B48" s="493"/>
      <c r="C48" s="403"/>
      <c r="D48" s="403"/>
      <c r="E48" s="403"/>
      <c r="F48" s="493"/>
      <c r="G48" s="403"/>
      <c r="H48" s="493"/>
      <c r="I48" s="493"/>
      <c r="J48" s="493"/>
      <c r="K48" s="493"/>
      <c r="L48" s="379"/>
      <c r="M48" s="380"/>
      <c r="N48" s="381"/>
      <c r="O48" s="380"/>
      <c r="P48" s="381"/>
      <c r="Q48" s="488"/>
      <c r="R48" s="488"/>
      <c r="S48" s="488"/>
      <c r="T48" s="488"/>
      <c r="U48" s="488"/>
      <c r="V48" s="388"/>
      <c r="W48" s="337"/>
    </row>
    <row r="49" spans="1:23" ht="15.75" customHeight="1" x14ac:dyDescent="0.25">
      <c r="A49" s="554" t="s">
        <v>51</v>
      </c>
      <c r="B49" s="401">
        <v>43555</v>
      </c>
      <c r="C49" s="390"/>
      <c r="D49" s="402"/>
      <c r="E49" s="390"/>
      <c r="F49" s="485"/>
      <c r="G49" s="401">
        <v>43646</v>
      </c>
      <c r="H49" s="390"/>
      <c r="I49" s="402"/>
      <c r="J49" s="390"/>
      <c r="K49" s="486"/>
      <c r="L49" s="365">
        <v>43738</v>
      </c>
      <c r="M49" s="366"/>
      <c r="N49" s="408"/>
      <c r="O49" s="366"/>
      <c r="P49" s="408"/>
      <c r="Q49" s="319">
        <v>43830</v>
      </c>
      <c r="R49" s="314"/>
      <c r="S49" s="315"/>
      <c r="T49" s="314"/>
      <c r="U49" s="316"/>
      <c r="V49" s="372">
        <f>N49+P49</f>
        <v>0</v>
      </c>
      <c r="W49" s="377">
        <f>D49+F49+I49+K49+N49+P49+S49+U49</f>
        <v>0</v>
      </c>
    </row>
    <row r="50" spans="1:23" ht="18" customHeight="1" x14ac:dyDescent="0.25">
      <c r="A50" s="378" t="s">
        <v>55</v>
      </c>
      <c r="B50" s="493"/>
      <c r="C50" s="403"/>
      <c r="D50" s="403"/>
      <c r="E50" s="403"/>
      <c r="F50" s="493"/>
      <c r="G50" s="403"/>
      <c r="H50" s="493"/>
      <c r="I50" s="493"/>
      <c r="J50" s="493"/>
      <c r="K50" s="493"/>
      <c r="L50" s="379"/>
      <c r="M50" s="380"/>
      <c r="N50" s="381"/>
      <c r="O50" s="380"/>
      <c r="P50" s="381"/>
      <c r="Q50" s="488"/>
      <c r="R50" s="421"/>
      <c r="S50" s="488"/>
      <c r="T50" s="488"/>
      <c r="U50" s="488"/>
      <c r="V50" s="388"/>
      <c r="W50" s="337"/>
    </row>
    <row r="51" spans="1:23" x14ac:dyDescent="0.25">
      <c r="A51" s="554" t="s">
        <v>30</v>
      </c>
      <c r="B51" s="453">
        <v>43555</v>
      </c>
      <c r="C51" s="390">
        <v>1</v>
      </c>
      <c r="D51" s="118">
        <v>29</v>
      </c>
      <c r="E51" s="109">
        <v>1</v>
      </c>
      <c r="F51" s="141">
        <v>69</v>
      </c>
      <c r="G51" s="401">
        <v>43646</v>
      </c>
      <c r="H51" s="390"/>
      <c r="I51" s="118"/>
      <c r="J51" s="390"/>
      <c r="K51" s="119"/>
      <c r="L51" s="365">
        <v>43738</v>
      </c>
      <c r="M51" s="366"/>
      <c r="N51" s="408"/>
      <c r="O51" s="366"/>
      <c r="P51" s="408"/>
      <c r="Q51" s="319">
        <v>43830</v>
      </c>
      <c r="R51" s="386">
        <v>1</v>
      </c>
      <c r="S51" s="399">
        <v>29</v>
      </c>
      <c r="T51" s="387"/>
      <c r="U51" s="400"/>
      <c r="V51" s="372">
        <f>S51+U51</f>
        <v>29</v>
      </c>
      <c r="W51" s="377">
        <f>D51+F51+I51+K51+N51+P51+S51+U51</f>
        <v>127</v>
      </c>
    </row>
    <row r="52" spans="1:23" x14ac:dyDescent="0.25">
      <c r="A52" s="411" t="s">
        <v>56</v>
      </c>
      <c r="B52" s="412"/>
      <c r="C52" s="413"/>
      <c r="D52" s="414"/>
      <c r="E52" s="413"/>
      <c r="F52" s="411"/>
      <c r="G52" s="412"/>
      <c r="H52" s="413"/>
      <c r="I52" s="415"/>
      <c r="J52" s="413"/>
      <c r="K52" s="415"/>
      <c r="L52" s="416"/>
      <c r="M52" s="417"/>
      <c r="N52" s="415"/>
      <c r="O52" s="417"/>
      <c r="P52" s="420"/>
      <c r="Q52" s="422"/>
      <c r="R52" s="423"/>
      <c r="S52" s="424"/>
      <c r="T52" s="423"/>
      <c r="U52" s="424"/>
      <c r="V52" s="418"/>
      <c r="W52" s="377"/>
    </row>
    <row r="53" spans="1:23" x14ac:dyDescent="0.25">
      <c r="A53" s="554" t="s">
        <v>16</v>
      </c>
      <c r="B53" s="453">
        <v>43555</v>
      </c>
      <c r="C53" s="390">
        <v>2</v>
      </c>
      <c r="D53" s="464">
        <v>58</v>
      </c>
      <c r="E53" s="109"/>
      <c r="F53" s="503"/>
      <c r="G53" s="401">
        <v>43646</v>
      </c>
      <c r="H53" s="390">
        <v>1</v>
      </c>
      <c r="I53" s="118">
        <v>29</v>
      </c>
      <c r="J53" s="109"/>
      <c r="K53" s="430"/>
      <c r="L53" s="368">
        <v>43738</v>
      </c>
      <c r="M53" s="366"/>
      <c r="N53" s="118"/>
      <c r="O53" s="366"/>
      <c r="P53" s="430"/>
      <c r="Q53" s="319">
        <v>43830</v>
      </c>
      <c r="R53" s="409">
        <v>1</v>
      </c>
      <c r="S53" s="429">
        <v>29</v>
      </c>
      <c r="T53" s="410"/>
      <c r="U53" s="433"/>
      <c r="V53" s="372">
        <f>S53+U53</f>
        <v>29</v>
      </c>
      <c r="W53" s="377">
        <f>D53+F53+I53+K53+N53+P53+S53+U53</f>
        <v>116</v>
      </c>
    </row>
    <row r="54" spans="1:23" x14ac:dyDescent="0.25">
      <c r="A54" s="411" t="s">
        <v>57</v>
      </c>
      <c r="B54" s="412"/>
      <c r="C54" s="413"/>
      <c r="D54" s="414"/>
      <c r="E54" s="413"/>
      <c r="F54" s="411"/>
      <c r="G54" s="412"/>
      <c r="H54" s="413"/>
      <c r="I54" s="415"/>
      <c r="J54" s="413"/>
      <c r="K54" s="415"/>
      <c r="L54" s="416"/>
      <c r="M54" s="417"/>
      <c r="N54" s="415"/>
      <c r="O54" s="417"/>
      <c r="P54" s="415"/>
      <c r="Q54" s="425"/>
      <c r="R54" s="426"/>
      <c r="S54" s="427"/>
      <c r="T54" s="428"/>
      <c r="U54" s="427"/>
      <c r="V54" s="418"/>
      <c r="W54" s="377"/>
    </row>
    <row r="55" spans="1:23" x14ac:dyDescent="0.25">
      <c r="A55" s="554" t="s">
        <v>58</v>
      </c>
      <c r="B55" s="453">
        <v>43555</v>
      </c>
      <c r="C55" s="390"/>
      <c r="D55" s="402"/>
      <c r="E55" s="109"/>
      <c r="F55" s="503"/>
      <c r="G55" s="401">
        <v>43646</v>
      </c>
      <c r="H55" s="390"/>
      <c r="I55" s="118"/>
      <c r="J55" s="109"/>
      <c r="K55" s="119"/>
      <c r="L55" s="368">
        <v>43738</v>
      </c>
      <c r="M55" s="366"/>
      <c r="N55" s="118"/>
      <c r="O55" s="366"/>
      <c r="P55" s="430"/>
      <c r="Q55" s="319">
        <v>43830</v>
      </c>
      <c r="R55" s="409"/>
      <c r="S55" s="429"/>
      <c r="T55" s="410"/>
      <c r="U55" s="433"/>
      <c r="V55" s="372">
        <f>N55+P55</f>
        <v>0</v>
      </c>
      <c r="W55" s="377">
        <f>D55+F55+I55+K55+N55+P55+S55+U55</f>
        <v>0</v>
      </c>
    </row>
    <row r="56" spans="1:23" x14ac:dyDescent="0.25">
      <c r="A56" s="353" t="s">
        <v>59</v>
      </c>
      <c r="B56" s="439"/>
      <c r="C56" s="440"/>
      <c r="D56" s="441"/>
      <c r="E56" s="440"/>
      <c r="F56" s="353"/>
      <c r="G56" s="439"/>
      <c r="H56" s="440"/>
      <c r="I56" s="442"/>
      <c r="J56" s="440"/>
      <c r="K56" s="442"/>
      <c r="L56" s="454"/>
      <c r="M56" s="455"/>
      <c r="N56" s="456"/>
      <c r="O56" s="455"/>
      <c r="P56" s="442"/>
      <c r="Q56" s="425"/>
      <c r="R56" s="426"/>
      <c r="S56" s="427"/>
      <c r="T56" s="428"/>
      <c r="U56" s="427"/>
      <c r="V56" s="418"/>
      <c r="W56" s="377"/>
    </row>
    <row r="57" spans="1:23" x14ac:dyDescent="0.25">
      <c r="A57" s="169" t="s">
        <v>60</v>
      </c>
      <c r="B57" s="453">
        <v>43555</v>
      </c>
      <c r="C57" s="390">
        <v>7</v>
      </c>
      <c r="D57" s="118">
        <v>203</v>
      </c>
      <c r="E57" s="109"/>
      <c r="F57" s="504"/>
      <c r="G57" s="401">
        <v>43646</v>
      </c>
      <c r="H57" s="390">
        <v>1</v>
      </c>
      <c r="I57" s="118">
        <v>29</v>
      </c>
      <c r="J57" s="109"/>
      <c r="K57" s="119"/>
      <c r="L57" s="370">
        <v>43738</v>
      </c>
      <c r="M57" s="457">
        <v>1</v>
      </c>
      <c r="N57" s="118">
        <v>29</v>
      </c>
      <c r="O57" s="457">
        <v>1</v>
      </c>
      <c r="P57" s="164">
        <v>29</v>
      </c>
      <c r="Q57" s="319">
        <v>43830</v>
      </c>
      <c r="R57" s="409"/>
      <c r="S57" s="429"/>
      <c r="T57" s="410"/>
      <c r="U57" s="433"/>
      <c r="V57" s="372">
        <f>S57+U57</f>
        <v>0</v>
      </c>
      <c r="W57" s="377">
        <f>D57+F57+I57+K57+N57+P57+S57+U57</f>
        <v>290</v>
      </c>
    </row>
    <row r="58" spans="1:23" x14ac:dyDescent="0.25">
      <c r="A58" s="443" t="s">
        <v>61</v>
      </c>
      <c r="B58" s="444"/>
      <c r="C58" s="445"/>
      <c r="D58" s="446"/>
      <c r="E58" s="445"/>
      <c r="F58" s="447"/>
      <c r="G58" s="444"/>
      <c r="H58" s="445"/>
      <c r="I58" s="448"/>
      <c r="J58" s="445"/>
      <c r="K58" s="448"/>
      <c r="L58" s="449"/>
      <c r="M58" s="450"/>
      <c r="N58" s="448"/>
      <c r="O58" s="450"/>
      <c r="P58" s="448"/>
      <c r="Q58" s="436"/>
      <c r="R58" s="437"/>
      <c r="S58" s="438"/>
      <c r="T58" s="437"/>
      <c r="U58" s="438"/>
      <c r="V58" s="388"/>
      <c r="W58" s="377"/>
    </row>
    <row r="59" spans="1:23" x14ac:dyDescent="0.25">
      <c r="A59" s="169" t="s">
        <v>62</v>
      </c>
      <c r="B59" s="453">
        <v>43555</v>
      </c>
      <c r="C59" s="390">
        <v>57</v>
      </c>
      <c r="D59" s="118">
        <v>1103</v>
      </c>
      <c r="E59" s="109">
        <v>11</v>
      </c>
      <c r="F59" s="164">
        <v>449</v>
      </c>
      <c r="G59" s="401">
        <v>43646</v>
      </c>
      <c r="H59" s="390">
        <v>4</v>
      </c>
      <c r="I59" s="118">
        <v>116</v>
      </c>
      <c r="J59" s="109"/>
      <c r="K59" s="119"/>
      <c r="L59" s="370">
        <v>43738</v>
      </c>
      <c r="M59" s="457">
        <v>3</v>
      </c>
      <c r="N59" s="118">
        <v>87</v>
      </c>
      <c r="O59" s="457"/>
      <c r="P59" s="119"/>
      <c r="Q59" s="319">
        <v>43830</v>
      </c>
      <c r="R59" s="461"/>
      <c r="S59" s="429"/>
      <c r="T59" s="334"/>
      <c r="U59" s="462"/>
      <c r="V59" s="372">
        <f>S59+U59</f>
        <v>0</v>
      </c>
      <c r="W59" s="377">
        <f>D59+F59+I59+K59+N59+P59+S59+U59</f>
        <v>1755</v>
      </c>
    </row>
    <row r="60" spans="1:23" x14ac:dyDescent="0.25">
      <c r="A60" s="353" t="s">
        <v>63</v>
      </c>
      <c r="B60" s="459"/>
      <c r="C60" s="460"/>
      <c r="D60" s="456"/>
      <c r="E60" s="460"/>
      <c r="F60" s="415"/>
      <c r="G60" s="459"/>
      <c r="H60" s="460"/>
      <c r="I60" s="456"/>
      <c r="J60" s="460"/>
      <c r="K60" s="456"/>
      <c r="L60" s="454"/>
      <c r="M60" s="455"/>
      <c r="N60" s="456"/>
      <c r="O60" s="455"/>
      <c r="P60" s="456"/>
      <c r="Q60" s="425"/>
      <c r="R60" s="426"/>
      <c r="S60" s="427"/>
      <c r="T60" s="428"/>
      <c r="U60" s="427"/>
      <c r="V60" s="388"/>
      <c r="W60" s="458"/>
    </row>
    <row r="61" spans="1:23" x14ac:dyDescent="0.25">
      <c r="A61" s="169" t="s">
        <v>64</v>
      </c>
      <c r="B61" s="401"/>
      <c r="C61" s="390"/>
      <c r="D61" s="118"/>
      <c r="E61" s="109"/>
      <c r="F61" s="430"/>
      <c r="G61" s="401"/>
      <c r="H61" s="390"/>
      <c r="I61" s="118"/>
      <c r="J61" s="109"/>
      <c r="K61" s="430"/>
      <c r="L61" s="370">
        <v>43738</v>
      </c>
      <c r="M61" s="457">
        <v>25</v>
      </c>
      <c r="N61" s="118">
        <v>475</v>
      </c>
      <c r="O61" s="457">
        <v>5</v>
      </c>
      <c r="P61" s="119">
        <v>215</v>
      </c>
      <c r="Q61" s="319">
        <v>43830</v>
      </c>
      <c r="R61" s="461">
        <v>3</v>
      </c>
      <c r="S61" s="429">
        <v>57</v>
      </c>
      <c r="T61" s="334">
        <v>7</v>
      </c>
      <c r="U61" s="462">
        <v>133</v>
      </c>
      <c r="V61" s="372">
        <f>S61+U61</f>
        <v>190</v>
      </c>
      <c r="W61" s="377">
        <f>D61+F61+I61+K61+N61+P61+S61+U61</f>
        <v>880</v>
      </c>
    </row>
    <row r="62" spans="1:23" x14ac:dyDescent="0.25">
      <c r="A62" s="353" t="s">
        <v>65</v>
      </c>
      <c r="B62" s="412"/>
      <c r="C62" s="413"/>
      <c r="D62" s="415"/>
      <c r="E62" s="413"/>
      <c r="F62" s="415"/>
      <c r="G62" s="459"/>
      <c r="H62" s="460"/>
      <c r="I62" s="456"/>
      <c r="J62" s="460"/>
      <c r="K62" s="456"/>
      <c r="L62" s="454"/>
      <c r="M62" s="455"/>
      <c r="N62" s="456"/>
      <c r="O62" s="455"/>
      <c r="P62" s="456"/>
      <c r="Q62" s="425"/>
      <c r="R62" s="426"/>
      <c r="S62" s="427"/>
      <c r="T62" s="428"/>
      <c r="U62" s="427"/>
      <c r="V62" s="388"/>
      <c r="W62" s="377"/>
    </row>
    <row r="63" spans="1:23" x14ac:dyDescent="0.25">
      <c r="A63" s="169" t="s">
        <v>66</v>
      </c>
      <c r="B63" s="401"/>
      <c r="C63" s="390"/>
      <c r="D63" s="118"/>
      <c r="E63" s="109"/>
      <c r="F63" s="430"/>
      <c r="G63" s="401"/>
      <c r="H63" s="390"/>
      <c r="I63" s="118"/>
      <c r="J63" s="109"/>
      <c r="K63" s="430"/>
      <c r="L63" s="370">
        <v>43738</v>
      </c>
      <c r="M63" s="457">
        <v>12</v>
      </c>
      <c r="N63" s="118">
        <v>228</v>
      </c>
      <c r="O63" s="457">
        <v>2</v>
      </c>
      <c r="P63" s="119">
        <v>38</v>
      </c>
      <c r="Q63" s="319">
        <v>43830</v>
      </c>
      <c r="R63" s="461">
        <v>14</v>
      </c>
      <c r="S63" s="429">
        <v>286</v>
      </c>
      <c r="T63" s="334">
        <v>1</v>
      </c>
      <c r="U63" s="462">
        <v>19</v>
      </c>
      <c r="V63" s="372">
        <f>S63+U63</f>
        <v>305</v>
      </c>
      <c r="W63" s="377">
        <f>D63+F63+I63+K63+N63+P63+S63+U63</f>
        <v>571</v>
      </c>
    </row>
    <row r="64" spans="1:23" x14ac:dyDescent="0.25">
      <c r="A64" s="353" t="s">
        <v>67</v>
      </c>
      <c r="B64" s="412"/>
      <c r="C64" s="413"/>
      <c r="D64" s="415"/>
      <c r="E64" s="413"/>
      <c r="F64" s="415"/>
      <c r="G64" s="459"/>
      <c r="H64" s="460"/>
      <c r="I64" s="456"/>
      <c r="J64" s="460"/>
      <c r="K64" s="456"/>
      <c r="L64" s="454"/>
      <c r="M64" s="455"/>
      <c r="N64" s="456"/>
      <c r="O64" s="455"/>
      <c r="P64" s="456"/>
      <c r="Q64" s="425"/>
      <c r="R64" s="426"/>
      <c r="S64" s="427"/>
      <c r="T64" s="428"/>
      <c r="U64" s="427"/>
      <c r="V64" s="388"/>
      <c r="W64" s="377"/>
    </row>
    <row r="65" spans="1:23" x14ac:dyDescent="0.25">
      <c r="A65" s="169" t="s">
        <v>9</v>
      </c>
      <c r="B65" s="401"/>
      <c r="C65" s="390"/>
      <c r="D65" s="118"/>
      <c r="E65" s="109"/>
      <c r="F65" s="430"/>
      <c r="G65" s="401"/>
      <c r="H65" s="390"/>
      <c r="I65" s="118"/>
      <c r="J65" s="109"/>
      <c r="K65" s="430"/>
      <c r="L65" s="370"/>
      <c r="M65" s="457"/>
      <c r="N65" s="118"/>
      <c r="O65" s="457"/>
      <c r="P65" s="119"/>
      <c r="Q65" s="319">
        <v>43830</v>
      </c>
      <c r="R65" s="461">
        <v>10</v>
      </c>
      <c r="S65" s="429">
        <v>190</v>
      </c>
      <c r="T65" s="334">
        <v>1</v>
      </c>
      <c r="U65" s="462">
        <v>19</v>
      </c>
      <c r="V65" s="388">
        <f>S65+U65</f>
        <v>209</v>
      </c>
      <c r="W65" s="377">
        <f>D65+F65+I65+K65+N65+P65+S65+U65</f>
        <v>209</v>
      </c>
    </row>
    <row r="66" spans="1:23" ht="15.75" thickBot="1" x14ac:dyDescent="0.3">
      <c r="A66" s="497"/>
      <c r="B66" s="495"/>
      <c r="C66" s="495"/>
      <c r="D66" s="495"/>
      <c r="E66" s="495"/>
      <c r="F66" s="496"/>
      <c r="G66" s="497"/>
      <c r="H66" s="497"/>
      <c r="I66" s="497"/>
      <c r="J66" s="497"/>
      <c r="K66" s="497"/>
      <c r="L66" s="451"/>
      <c r="M66" s="451"/>
      <c r="N66" s="451"/>
      <c r="O66" s="451"/>
      <c r="P66" s="452"/>
      <c r="Q66" s="497"/>
      <c r="R66" s="497"/>
      <c r="S66" s="497"/>
      <c r="T66" s="497"/>
      <c r="U66" s="497"/>
      <c r="V66" s="498">
        <f>SUM(V3:V65)</f>
        <v>1520</v>
      </c>
      <c r="W66" s="177">
        <f>SUM(W3:W65)</f>
        <v>5723</v>
      </c>
    </row>
    <row r="67" spans="1:23" ht="15.75" thickTop="1" x14ac:dyDescent="0.25">
      <c r="A67" s="311"/>
      <c r="K67" s="110"/>
      <c r="P67" s="311"/>
      <c r="Q67" s="335"/>
      <c r="R67" s="344"/>
      <c r="S67" s="335"/>
      <c r="T67" s="344"/>
      <c r="V67" s="311"/>
    </row>
    <row r="68" spans="1:23" x14ac:dyDescent="0.25">
      <c r="A68" s="311"/>
      <c r="K68" s="110"/>
      <c r="P68" s="335"/>
      <c r="Q68" s="344"/>
      <c r="T68" s="344"/>
      <c r="V68" s="311"/>
    </row>
    <row r="69" spans="1:23" x14ac:dyDescent="0.25">
      <c r="A69" s="311"/>
      <c r="K69" s="110"/>
      <c r="P69" s="335"/>
      <c r="Q69" s="344"/>
      <c r="T69" s="344"/>
      <c r="V69" s="311"/>
    </row>
    <row r="70" spans="1:23" x14ac:dyDescent="0.25">
      <c r="A70" s="311"/>
      <c r="K70" s="110"/>
      <c r="P70" s="335"/>
      <c r="Q70" s="344"/>
      <c r="T70" s="344"/>
      <c r="V70" s="311"/>
    </row>
    <row r="71" spans="1:23" x14ac:dyDescent="0.25">
      <c r="A71" s="311"/>
      <c r="K71" s="110"/>
      <c r="P71" s="335"/>
      <c r="Q71" s="344"/>
      <c r="T71" s="344"/>
      <c r="V71" s="311"/>
    </row>
    <row r="72" spans="1:23" x14ac:dyDescent="0.25">
      <c r="A72" s="311"/>
      <c r="K72" s="110"/>
      <c r="P72" s="335"/>
      <c r="Q72" s="344"/>
      <c r="T72" s="344"/>
      <c r="V72" s="311"/>
    </row>
    <row r="73" spans="1:23" x14ac:dyDescent="0.25">
      <c r="A73" s="311"/>
      <c r="K73" s="110"/>
      <c r="P73" s="335"/>
      <c r="Q73" s="344"/>
      <c r="T73" s="344"/>
      <c r="V73" s="311"/>
    </row>
    <row r="74" spans="1:23" x14ac:dyDescent="0.25">
      <c r="A74" s="311"/>
      <c r="K74" s="110"/>
      <c r="P74" s="335"/>
      <c r="Q74" s="344"/>
      <c r="T74" s="344"/>
      <c r="V74" s="311"/>
    </row>
    <row r="75" spans="1:23" x14ac:dyDescent="0.25">
      <c r="A75" s="311"/>
      <c r="K75" s="110"/>
      <c r="P75" s="335"/>
      <c r="Q75" s="344"/>
      <c r="T75" s="344"/>
      <c r="V75" s="311"/>
    </row>
    <row r="76" spans="1:23" x14ac:dyDescent="0.25">
      <c r="A76" s="311"/>
      <c r="K76" s="110"/>
      <c r="P76" s="335"/>
      <c r="Q76" s="344"/>
      <c r="T76" s="344"/>
      <c r="V76" s="311"/>
    </row>
    <row r="77" spans="1:23" x14ac:dyDescent="0.25">
      <c r="A77" s="311"/>
      <c r="K77" s="110"/>
      <c r="P77" s="335"/>
      <c r="Q77" s="344"/>
      <c r="T77" s="344"/>
      <c r="V77" s="311"/>
    </row>
    <row r="78" spans="1:23" x14ac:dyDescent="0.25">
      <c r="A78" s="311"/>
      <c r="K78" s="110"/>
      <c r="P78" s="335"/>
      <c r="Q78" s="344"/>
      <c r="T78" s="344"/>
      <c r="V78" s="311"/>
    </row>
    <row r="79" spans="1:23" x14ac:dyDescent="0.25">
      <c r="A79" s="311"/>
      <c r="K79" s="110"/>
      <c r="P79" s="335"/>
      <c r="Q79" s="344"/>
      <c r="T79" s="344"/>
      <c r="V79" s="311"/>
    </row>
    <row r="80" spans="1:23" x14ac:dyDescent="0.25">
      <c r="A80" s="311"/>
      <c r="K80" s="110"/>
      <c r="P80" s="335"/>
      <c r="Q80" s="344"/>
      <c r="T80" s="344"/>
      <c r="V80" s="311"/>
    </row>
    <row r="81" spans="1:22" x14ac:dyDescent="0.25">
      <c r="A81" s="311"/>
      <c r="K81" s="110"/>
      <c r="P81" s="335"/>
      <c r="Q81" s="344"/>
      <c r="T81" s="344"/>
      <c r="V81" s="311"/>
    </row>
    <row r="82" spans="1:22" x14ac:dyDescent="0.25">
      <c r="A82" s="311"/>
      <c r="K82" s="110"/>
      <c r="P82" s="335"/>
      <c r="Q82" s="344"/>
      <c r="T82" s="344"/>
      <c r="V82" s="311"/>
    </row>
    <row r="83" spans="1:22" x14ac:dyDescent="0.25">
      <c r="A83" s="311"/>
      <c r="K83" s="110"/>
      <c r="P83" s="335"/>
      <c r="Q83" s="344"/>
      <c r="T83" s="344"/>
      <c r="V83" s="311"/>
    </row>
    <row r="84" spans="1:22" x14ac:dyDescent="0.25">
      <c r="A84" s="311"/>
      <c r="K84" s="110"/>
      <c r="P84" s="335"/>
      <c r="Q84" s="344"/>
      <c r="T84" s="344"/>
      <c r="V84" s="311"/>
    </row>
    <row r="85" spans="1:22" x14ac:dyDescent="0.25">
      <c r="A85" s="311"/>
      <c r="K85" s="110"/>
      <c r="P85" s="335"/>
      <c r="Q85" s="344"/>
      <c r="T85" s="344"/>
      <c r="V85" s="311"/>
    </row>
    <row r="86" spans="1:22" x14ac:dyDescent="0.25">
      <c r="A86" s="311"/>
      <c r="K86" s="110"/>
      <c r="P86" s="335"/>
      <c r="Q86" s="344"/>
      <c r="T86" s="344"/>
      <c r="V86" s="311"/>
    </row>
    <row r="87" spans="1:22" x14ac:dyDescent="0.25">
      <c r="A87" s="311"/>
      <c r="K87" s="110"/>
      <c r="P87" s="335"/>
      <c r="Q87" s="344"/>
      <c r="T87" s="344"/>
      <c r="V87" s="311"/>
    </row>
    <row r="88" spans="1:22" x14ac:dyDescent="0.25">
      <c r="A88" s="311"/>
      <c r="J88" s="110"/>
      <c r="K88" s="110"/>
      <c r="O88" s="335"/>
      <c r="P88" s="344"/>
      <c r="Q88" s="335"/>
      <c r="R88" s="344"/>
      <c r="T88" s="344"/>
      <c r="U88" s="311"/>
      <c r="V88" s="311"/>
    </row>
    <row r="89" spans="1:22" x14ac:dyDescent="0.25">
      <c r="A89" s="311"/>
      <c r="K89" s="110"/>
      <c r="P89" s="335"/>
      <c r="Q89" s="344"/>
      <c r="T89" s="344"/>
      <c r="V89" s="311"/>
    </row>
    <row r="90" spans="1:22" x14ac:dyDescent="0.25">
      <c r="A90" s="311"/>
      <c r="K90" s="110"/>
      <c r="P90" s="335"/>
      <c r="Q90" s="344"/>
      <c r="T90" s="344"/>
      <c r="V90" s="311"/>
    </row>
    <row r="91" spans="1:22" x14ac:dyDescent="0.25">
      <c r="A91" s="311"/>
      <c r="K91" s="110"/>
      <c r="P91" s="335"/>
      <c r="Q91" s="344"/>
      <c r="T91" s="344"/>
      <c r="V91" s="311"/>
    </row>
    <row r="92" spans="1:22" x14ac:dyDescent="0.25">
      <c r="A92" s="311"/>
      <c r="K92" s="110"/>
      <c r="P92" s="335"/>
      <c r="Q92" s="344"/>
      <c r="T92" s="344"/>
      <c r="V92" s="311"/>
    </row>
    <row r="93" spans="1:22" x14ac:dyDescent="0.25">
      <c r="A93" s="311"/>
      <c r="K93" s="110"/>
      <c r="P93" s="335"/>
      <c r="Q93" s="344"/>
      <c r="T93" s="344"/>
      <c r="V93" s="311"/>
    </row>
    <row r="94" spans="1:22" x14ac:dyDescent="0.25">
      <c r="A94" s="311"/>
      <c r="K94" s="110"/>
      <c r="P94" s="335"/>
      <c r="Q94" s="344"/>
      <c r="T94" s="344"/>
      <c r="V94" s="311"/>
    </row>
    <row r="95" spans="1:22" x14ac:dyDescent="0.25">
      <c r="A95" s="311"/>
      <c r="K95" s="110"/>
      <c r="P95" s="311"/>
      <c r="Q95" s="335"/>
      <c r="R95" s="344"/>
      <c r="S95" s="335"/>
      <c r="T95" s="344"/>
      <c r="V95" s="311"/>
    </row>
    <row r="96" spans="1:22" x14ac:dyDescent="0.25">
      <c r="A96" s="311"/>
      <c r="K96" s="110"/>
      <c r="P96" s="311"/>
      <c r="Q96" s="335"/>
      <c r="R96" s="344"/>
      <c r="S96" s="335"/>
      <c r="T96" s="344"/>
      <c r="V96" s="311"/>
    </row>
    <row r="97" spans="1:22" x14ac:dyDescent="0.25">
      <c r="A97" s="311"/>
      <c r="K97" s="110"/>
      <c r="P97" s="311"/>
      <c r="Q97" s="335"/>
      <c r="R97" s="344"/>
      <c r="S97" s="335"/>
      <c r="T97" s="344"/>
      <c r="V97" s="311"/>
    </row>
    <row r="98" spans="1:22" x14ac:dyDescent="0.25">
      <c r="A98" s="311"/>
      <c r="K98" s="110"/>
      <c r="P98" s="311"/>
      <c r="Q98" s="335"/>
      <c r="R98" s="344"/>
      <c r="S98" s="335"/>
      <c r="T98" s="344"/>
      <c r="V98" s="311"/>
    </row>
    <row r="99" spans="1:22" x14ac:dyDescent="0.25">
      <c r="A99" s="311"/>
      <c r="K99" s="110"/>
      <c r="P99" s="311"/>
      <c r="Q99" s="335"/>
      <c r="R99" s="344"/>
      <c r="S99" s="335"/>
      <c r="T99" s="344"/>
      <c r="V99" s="311"/>
    </row>
    <row r="100" spans="1:22" x14ac:dyDescent="0.25">
      <c r="A100" s="311"/>
      <c r="K100" s="110"/>
      <c r="P100" s="311"/>
      <c r="Q100" s="335"/>
      <c r="R100" s="344"/>
      <c r="S100" s="335"/>
      <c r="T100" s="344"/>
      <c r="V100" s="311"/>
    </row>
    <row r="101" spans="1:22" x14ac:dyDescent="0.25">
      <c r="A101" s="311"/>
      <c r="K101" s="110"/>
      <c r="P101" s="311"/>
      <c r="Q101" s="335"/>
      <c r="R101" s="344"/>
      <c r="S101" s="335"/>
      <c r="T101" s="344"/>
      <c r="V101" s="311"/>
    </row>
    <row r="102" spans="1:22" x14ac:dyDescent="0.25">
      <c r="A102" s="311"/>
      <c r="K102" s="110"/>
      <c r="P102" s="311"/>
      <c r="Q102" s="335"/>
      <c r="R102" s="344"/>
      <c r="S102" s="335"/>
      <c r="T102" s="344"/>
      <c r="V102" s="311"/>
    </row>
    <row r="103" spans="1:22" x14ac:dyDescent="0.25">
      <c r="A103" s="311"/>
      <c r="K103" s="110"/>
      <c r="P103" s="311"/>
      <c r="Q103" s="335"/>
      <c r="R103" s="344"/>
      <c r="S103" s="335"/>
      <c r="T103" s="344"/>
      <c r="V103" s="311"/>
    </row>
    <row r="104" spans="1:22" x14ac:dyDescent="0.25">
      <c r="A104" s="311"/>
      <c r="K104" s="110"/>
      <c r="P104" s="311"/>
      <c r="Q104" s="335"/>
      <c r="R104" s="344"/>
      <c r="S104" s="335"/>
      <c r="T104" s="344"/>
      <c r="V104" s="311"/>
    </row>
    <row r="105" spans="1:22" x14ac:dyDescent="0.25">
      <c r="A105" s="311"/>
      <c r="K105" s="110"/>
      <c r="P105" s="311"/>
      <c r="Q105" s="335"/>
      <c r="R105" s="344"/>
      <c r="S105" s="335"/>
      <c r="T105" s="344"/>
      <c r="V105" s="311"/>
    </row>
    <row r="106" spans="1:22" x14ac:dyDescent="0.25">
      <c r="A106" s="311"/>
      <c r="K106" s="110"/>
      <c r="P106" s="311"/>
      <c r="Q106" s="335"/>
      <c r="R106" s="344"/>
      <c r="S106" s="335"/>
      <c r="T106" s="344"/>
      <c r="V106" s="311"/>
    </row>
    <row r="107" spans="1:22" x14ac:dyDescent="0.25">
      <c r="A107" s="311"/>
      <c r="K107" s="110"/>
      <c r="P107" s="311"/>
      <c r="Q107" s="335"/>
      <c r="R107" s="344"/>
      <c r="S107" s="335"/>
      <c r="T107" s="344"/>
      <c r="V107" s="311"/>
    </row>
    <row r="108" spans="1:22" x14ac:dyDescent="0.25">
      <c r="A108" s="311"/>
      <c r="K108" s="110"/>
      <c r="P108" s="311"/>
      <c r="Q108" s="335"/>
      <c r="R108" s="344"/>
      <c r="S108" s="335"/>
      <c r="T108" s="344"/>
      <c r="V108" s="311"/>
    </row>
    <row r="109" spans="1:22" x14ac:dyDescent="0.25">
      <c r="A109" s="311"/>
      <c r="K109" s="110"/>
      <c r="P109" s="311"/>
      <c r="Q109" s="335"/>
      <c r="R109" s="344"/>
      <c r="S109" s="335"/>
      <c r="T109" s="344"/>
      <c r="V109" s="311"/>
    </row>
    <row r="110" spans="1:22" x14ac:dyDescent="0.25">
      <c r="A110" s="311"/>
      <c r="K110" s="110"/>
      <c r="P110" s="311"/>
      <c r="Q110" s="335"/>
      <c r="R110" s="344"/>
      <c r="S110" s="335"/>
      <c r="T110" s="344"/>
      <c r="V110" s="311"/>
    </row>
    <row r="111" spans="1:22" x14ac:dyDescent="0.25">
      <c r="A111" s="311"/>
      <c r="K111" s="110"/>
      <c r="P111" s="311"/>
      <c r="Q111" s="335"/>
      <c r="R111" s="344"/>
      <c r="S111" s="335"/>
      <c r="T111" s="344"/>
      <c r="V111" s="311"/>
    </row>
    <row r="112" spans="1:22" x14ac:dyDescent="0.25">
      <c r="A112" s="311"/>
      <c r="K112" s="110"/>
      <c r="P112" s="311"/>
      <c r="Q112" s="335"/>
      <c r="R112" s="344"/>
      <c r="S112" s="335"/>
      <c r="T112" s="344"/>
      <c r="V112" s="311"/>
    </row>
    <row r="113" spans="1:22" x14ac:dyDescent="0.25">
      <c r="A113" s="311"/>
      <c r="K113" s="110"/>
      <c r="P113" s="311"/>
      <c r="Q113" s="335"/>
      <c r="R113" s="344"/>
      <c r="S113" s="335"/>
      <c r="T113" s="344"/>
      <c r="V113" s="311"/>
    </row>
    <row r="114" spans="1:22" x14ac:dyDescent="0.25">
      <c r="A114" s="311"/>
      <c r="K114" s="110"/>
      <c r="P114" s="311"/>
      <c r="Q114" s="335"/>
      <c r="R114" s="344"/>
      <c r="S114" s="335"/>
      <c r="T114" s="344"/>
      <c r="V114" s="311"/>
    </row>
    <row r="115" spans="1:22" x14ac:dyDescent="0.25">
      <c r="A115" s="311"/>
      <c r="K115" s="110"/>
      <c r="P115" s="311"/>
      <c r="Q115" s="335"/>
      <c r="R115" s="344"/>
      <c r="S115" s="335"/>
      <c r="T115" s="344"/>
      <c r="V115" s="311"/>
    </row>
    <row r="116" spans="1:22" x14ac:dyDescent="0.25">
      <c r="A116" s="311"/>
      <c r="K116" s="110"/>
      <c r="P116" s="311"/>
      <c r="Q116" s="335"/>
      <c r="R116" s="344"/>
      <c r="S116" s="335"/>
      <c r="T116" s="344"/>
      <c r="V116" s="311"/>
    </row>
    <row r="117" spans="1:22" x14ac:dyDescent="0.25">
      <c r="A117" s="311"/>
      <c r="K117" s="110"/>
      <c r="P117" s="311"/>
      <c r="Q117" s="335"/>
      <c r="R117" s="344"/>
      <c r="S117" s="335"/>
      <c r="T117" s="344"/>
      <c r="V117" s="311"/>
    </row>
    <row r="118" spans="1:22" x14ac:dyDescent="0.25">
      <c r="A118" s="311"/>
      <c r="K118" s="110"/>
      <c r="P118" s="311"/>
      <c r="Q118" s="335"/>
      <c r="R118" s="344"/>
      <c r="S118" s="335"/>
      <c r="T118" s="344"/>
      <c r="V118" s="311"/>
    </row>
    <row r="119" spans="1:22" x14ac:dyDescent="0.25">
      <c r="A119" s="311"/>
      <c r="K119" s="110"/>
      <c r="P119" s="311"/>
      <c r="Q119" s="335"/>
      <c r="R119" s="344"/>
      <c r="S119" s="335"/>
      <c r="T119" s="344"/>
      <c r="V119" s="311"/>
    </row>
    <row r="120" spans="1:22" x14ac:dyDescent="0.25">
      <c r="A120" s="311"/>
      <c r="K120" s="110"/>
      <c r="P120" s="311"/>
      <c r="Q120" s="335"/>
      <c r="R120" s="344"/>
      <c r="S120" s="335"/>
      <c r="T120" s="344"/>
      <c r="V120" s="311"/>
    </row>
    <row r="121" spans="1:22" x14ac:dyDescent="0.25">
      <c r="A121" s="311"/>
      <c r="K121" s="110"/>
      <c r="P121" s="311"/>
      <c r="Q121" s="335"/>
      <c r="R121" s="344"/>
      <c r="S121" s="335"/>
      <c r="T121" s="344"/>
      <c r="V121" s="311"/>
    </row>
    <row r="122" spans="1:22" x14ac:dyDescent="0.25">
      <c r="A122" s="311"/>
      <c r="K122" s="110"/>
      <c r="P122" s="311"/>
      <c r="Q122" s="335"/>
      <c r="R122" s="344"/>
      <c r="S122" s="335"/>
      <c r="T122" s="344"/>
      <c r="V122" s="311"/>
    </row>
    <row r="123" spans="1:22" x14ac:dyDescent="0.25">
      <c r="A123" s="311"/>
      <c r="K123" s="110"/>
      <c r="P123" s="311"/>
      <c r="Q123" s="335"/>
      <c r="R123" s="344"/>
      <c r="S123" s="335"/>
      <c r="T123" s="344"/>
      <c r="V123" s="311"/>
    </row>
    <row r="124" spans="1:22" x14ac:dyDescent="0.25">
      <c r="A124" s="311"/>
      <c r="K124" s="110"/>
      <c r="P124" s="311"/>
      <c r="Q124" s="335"/>
      <c r="R124" s="344"/>
      <c r="S124" s="335"/>
      <c r="T124" s="344"/>
      <c r="V124" s="311"/>
    </row>
    <row r="125" spans="1:22" x14ac:dyDescent="0.25">
      <c r="A125" s="311"/>
      <c r="K125" s="110"/>
      <c r="P125" s="311"/>
      <c r="Q125" s="335"/>
      <c r="R125" s="344"/>
      <c r="S125" s="335"/>
      <c r="T125" s="344"/>
      <c r="V125" s="311"/>
    </row>
    <row r="126" spans="1:22" x14ac:dyDescent="0.25">
      <c r="A126" s="311"/>
      <c r="K126" s="110"/>
      <c r="P126" s="311"/>
      <c r="Q126" s="335"/>
      <c r="R126" s="344"/>
      <c r="S126" s="335"/>
      <c r="T126" s="344"/>
      <c r="V126" s="311"/>
    </row>
    <row r="127" spans="1:22" x14ac:dyDescent="0.25">
      <c r="A127" s="311"/>
      <c r="K127" s="110"/>
      <c r="P127" s="311"/>
      <c r="Q127" s="335"/>
      <c r="R127" s="344"/>
      <c r="S127" s="335"/>
      <c r="T127" s="344"/>
      <c r="V127" s="311"/>
    </row>
    <row r="128" spans="1:22" x14ac:dyDescent="0.25">
      <c r="A128" s="311"/>
      <c r="K128" s="110"/>
      <c r="P128" s="311"/>
      <c r="Q128" s="335"/>
      <c r="R128" s="344"/>
      <c r="S128" s="335"/>
      <c r="T128" s="344"/>
      <c r="V128" s="311"/>
    </row>
    <row r="129" spans="1:22" x14ac:dyDescent="0.25">
      <c r="A129" s="311"/>
      <c r="K129" s="110"/>
      <c r="P129" s="311"/>
      <c r="Q129" s="335"/>
      <c r="R129" s="344"/>
      <c r="S129" s="335"/>
      <c r="T129" s="344"/>
      <c r="V129" s="311"/>
    </row>
    <row r="130" spans="1:22" x14ac:dyDescent="0.25">
      <c r="A130" s="311"/>
      <c r="K130" s="110"/>
      <c r="P130" s="311"/>
      <c r="Q130" s="335"/>
      <c r="R130" s="344"/>
      <c r="S130" s="335"/>
      <c r="T130" s="344"/>
      <c r="V130" s="311"/>
    </row>
    <row r="131" spans="1:22" x14ac:dyDescent="0.25">
      <c r="A131" s="311"/>
      <c r="K131" s="110"/>
      <c r="P131" s="311"/>
      <c r="Q131" s="335"/>
      <c r="R131" s="344"/>
      <c r="S131" s="335"/>
      <c r="T131" s="344"/>
      <c r="V131" s="311"/>
    </row>
    <row r="132" spans="1:22" x14ac:dyDescent="0.25">
      <c r="A132" s="311"/>
      <c r="K132" s="110"/>
      <c r="P132" s="311"/>
      <c r="Q132" s="335"/>
      <c r="R132" s="344"/>
      <c r="S132" s="335"/>
      <c r="T132" s="344"/>
      <c r="V132" s="311"/>
    </row>
    <row r="133" spans="1:22" x14ac:dyDescent="0.25">
      <c r="A133" s="311"/>
      <c r="K133" s="110"/>
      <c r="P133" s="311"/>
      <c r="Q133" s="335"/>
      <c r="R133" s="344"/>
      <c r="S133" s="335"/>
      <c r="T133" s="344"/>
      <c r="V133" s="311"/>
    </row>
    <row r="134" spans="1:22" x14ac:dyDescent="0.25">
      <c r="A134" s="311"/>
      <c r="K134" s="110"/>
      <c r="P134" s="311"/>
      <c r="Q134" s="335"/>
      <c r="R134" s="344"/>
      <c r="S134" s="335"/>
      <c r="T134" s="344"/>
      <c r="V134" s="311"/>
    </row>
    <row r="135" spans="1:22" x14ac:dyDescent="0.25">
      <c r="A135" s="311"/>
      <c r="K135" s="110"/>
      <c r="P135" s="311"/>
      <c r="Q135" s="335"/>
      <c r="R135" s="344"/>
      <c r="S135" s="335"/>
      <c r="T135" s="344"/>
      <c r="V135" s="311"/>
    </row>
    <row r="136" spans="1:22" x14ac:dyDescent="0.25">
      <c r="A136" s="311"/>
      <c r="K136" s="110"/>
      <c r="P136" s="311"/>
      <c r="Q136" s="335"/>
      <c r="R136" s="344"/>
      <c r="S136" s="335"/>
      <c r="T136" s="344"/>
      <c r="V136" s="311"/>
    </row>
    <row r="137" spans="1:22" x14ac:dyDescent="0.25">
      <c r="A137" s="311"/>
      <c r="K137" s="110"/>
      <c r="P137" s="311"/>
      <c r="Q137" s="335"/>
      <c r="R137" s="344"/>
      <c r="S137" s="335"/>
      <c r="T137" s="344"/>
      <c r="V137" s="311"/>
    </row>
    <row r="138" spans="1:22" x14ac:dyDescent="0.25">
      <c r="A138" s="311"/>
      <c r="K138" s="110"/>
      <c r="P138" s="311"/>
      <c r="Q138" s="335"/>
      <c r="R138" s="344"/>
      <c r="S138" s="335"/>
      <c r="T138" s="344"/>
      <c r="V138" s="311"/>
    </row>
    <row r="139" spans="1:22" x14ac:dyDescent="0.25">
      <c r="A139" s="311"/>
      <c r="K139" s="110"/>
      <c r="P139" s="311"/>
      <c r="Q139" s="335"/>
      <c r="R139" s="344"/>
      <c r="S139" s="335"/>
      <c r="T139" s="344"/>
      <c r="V139" s="311"/>
    </row>
    <row r="140" spans="1:22" x14ac:dyDescent="0.25">
      <c r="A140" s="311"/>
      <c r="K140" s="110"/>
      <c r="P140" s="311"/>
      <c r="Q140" s="335"/>
      <c r="R140" s="344"/>
      <c r="S140" s="335"/>
      <c r="T140" s="344"/>
      <c r="V140" s="311"/>
    </row>
    <row r="141" spans="1:22" x14ac:dyDescent="0.25">
      <c r="A141" s="311"/>
      <c r="K141" s="110"/>
      <c r="P141" s="311"/>
      <c r="Q141" s="335"/>
      <c r="R141" s="344"/>
      <c r="S141" s="335"/>
      <c r="T141" s="344"/>
      <c r="V141" s="311"/>
    </row>
    <row r="142" spans="1:22" x14ac:dyDescent="0.25">
      <c r="A142" s="311"/>
      <c r="K142" s="110"/>
      <c r="P142" s="311"/>
      <c r="Q142" s="335"/>
      <c r="R142" s="344"/>
      <c r="S142" s="335"/>
      <c r="T142" s="344"/>
      <c r="V142" s="311"/>
    </row>
    <row r="143" spans="1:22" x14ac:dyDescent="0.25">
      <c r="A143" s="311"/>
      <c r="K143" s="110"/>
      <c r="P143" s="311"/>
      <c r="Q143" s="335"/>
      <c r="R143" s="344"/>
      <c r="S143" s="335"/>
      <c r="T143" s="344"/>
      <c r="V143" s="311"/>
    </row>
    <row r="144" spans="1:22" x14ac:dyDescent="0.25">
      <c r="A144" s="311"/>
      <c r="K144" s="110"/>
      <c r="P144" s="311"/>
      <c r="Q144" s="335"/>
      <c r="R144" s="344"/>
      <c r="S144" s="335"/>
      <c r="T144" s="344"/>
      <c r="V144" s="311"/>
    </row>
    <row r="145" spans="1:22" x14ac:dyDescent="0.25">
      <c r="A145" s="311"/>
      <c r="K145" s="110"/>
      <c r="P145" s="311"/>
      <c r="Q145" s="335"/>
      <c r="R145" s="344"/>
      <c r="S145" s="335"/>
      <c r="T145" s="344"/>
      <c r="V145" s="311"/>
    </row>
    <row r="146" spans="1:22" x14ac:dyDescent="0.25">
      <c r="A146" s="311"/>
      <c r="K146" s="110"/>
      <c r="P146" s="311"/>
      <c r="Q146" s="335"/>
      <c r="R146" s="344"/>
      <c r="S146" s="335"/>
      <c r="T146" s="344"/>
      <c r="V146" s="311"/>
    </row>
    <row r="147" spans="1:22" x14ac:dyDescent="0.25">
      <c r="A147" s="311"/>
      <c r="K147" s="110"/>
      <c r="P147" s="311"/>
      <c r="Q147" s="335"/>
      <c r="R147" s="344"/>
      <c r="S147" s="335"/>
      <c r="T147" s="344"/>
      <c r="V147" s="311"/>
    </row>
    <row r="148" spans="1:22" x14ac:dyDescent="0.25">
      <c r="A148" s="311"/>
      <c r="K148" s="110"/>
      <c r="P148" s="311"/>
      <c r="Q148" s="335"/>
      <c r="R148" s="344"/>
      <c r="S148" s="335"/>
      <c r="T148" s="344"/>
      <c r="V148" s="311"/>
    </row>
    <row r="149" spans="1:22" x14ac:dyDescent="0.25">
      <c r="A149" s="311"/>
      <c r="K149" s="110"/>
      <c r="P149" s="311"/>
      <c r="Q149" s="335"/>
      <c r="R149" s="344"/>
      <c r="S149" s="335"/>
      <c r="T149" s="344"/>
      <c r="V149" s="311"/>
    </row>
    <row r="150" spans="1:22" x14ac:dyDescent="0.25">
      <c r="A150" s="311"/>
      <c r="K150" s="110"/>
      <c r="P150" s="311"/>
      <c r="Q150" s="335"/>
      <c r="R150" s="344"/>
      <c r="S150" s="335"/>
      <c r="T150" s="344"/>
      <c r="V150" s="311"/>
    </row>
    <row r="151" spans="1:22" x14ac:dyDescent="0.25">
      <c r="A151" s="311"/>
      <c r="K151" s="110"/>
      <c r="P151" s="311"/>
      <c r="Q151" s="335"/>
      <c r="R151" s="344"/>
      <c r="S151" s="335"/>
      <c r="T151" s="344"/>
      <c r="V151" s="311"/>
    </row>
    <row r="152" spans="1:22" x14ac:dyDescent="0.25">
      <c r="A152" s="311"/>
      <c r="K152" s="110"/>
      <c r="P152" s="311"/>
      <c r="Q152" s="335"/>
      <c r="R152" s="344"/>
      <c r="S152" s="335"/>
      <c r="T152" s="344"/>
      <c r="V152" s="311"/>
    </row>
    <row r="153" spans="1:22" x14ac:dyDescent="0.25">
      <c r="A153" s="311"/>
      <c r="K153" s="110"/>
      <c r="P153" s="311"/>
      <c r="Q153" s="335"/>
      <c r="R153" s="344"/>
      <c r="S153" s="335"/>
      <c r="T153" s="344"/>
      <c r="V153" s="311"/>
    </row>
    <row r="154" spans="1:22" x14ac:dyDescent="0.25">
      <c r="A154" s="311"/>
      <c r="K154" s="110"/>
      <c r="P154" s="311"/>
      <c r="Q154" s="335"/>
      <c r="R154" s="344"/>
      <c r="S154" s="335"/>
      <c r="T154" s="344"/>
      <c r="V154" s="311"/>
    </row>
    <row r="155" spans="1:22" x14ac:dyDescent="0.25">
      <c r="A155" s="311"/>
      <c r="K155" s="110"/>
      <c r="P155" s="311"/>
      <c r="Q155" s="335"/>
      <c r="R155" s="344"/>
      <c r="S155" s="335"/>
      <c r="T155" s="344"/>
      <c r="V155" s="311"/>
    </row>
    <row r="156" spans="1:22" x14ac:dyDescent="0.25">
      <c r="A156" s="311"/>
      <c r="K156" s="110"/>
      <c r="P156" s="311"/>
      <c r="Q156" s="335"/>
      <c r="R156" s="344"/>
      <c r="S156" s="335"/>
      <c r="T156" s="344"/>
      <c r="V156" s="311"/>
    </row>
    <row r="157" spans="1:22" x14ac:dyDescent="0.25">
      <c r="A157" s="311"/>
      <c r="K157" s="110"/>
      <c r="P157" s="311"/>
      <c r="Q157" s="335"/>
      <c r="R157" s="344"/>
      <c r="S157" s="335"/>
      <c r="T157" s="344"/>
      <c r="V157" s="311"/>
    </row>
    <row r="158" spans="1:22" x14ac:dyDescent="0.25">
      <c r="A158" s="311"/>
      <c r="K158" s="110"/>
      <c r="P158" s="311"/>
      <c r="Q158" s="335"/>
      <c r="R158" s="344"/>
      <c r="S158" s="335"/>
      <c r="T158" s="344"/>
      <c r="V158" s="311"/>
    </row>
    <row r="159" spans="1:22" x14ac:dyDescent="0.25">
      <c r="A159" s="311"/>
      <c r="K159" s="110"/>
      <c r="P159" s="311"/>
      <c r="Q159" s="335"/>
      <c r="R159" s="344"/>
      <c r="S159" s="335"/>
      <c r="T159" s="344"/>
      <c r="V159" s="311"/>
    </row>
    <row r="160" spans="1:22" x14ac:dyDescent="0.25">
      <c r="A160" s="311"/>
      <c r="K160" s="110"/>
      <c r="P160" s="311"/>
      <c r="Q160" s="335"/>
      <c r="R160" s="344"/>
      <c r="S160" s="335"/>
      <c r="T160" s="344"/>
      <c r="V160" s="311"/>
    </row>
    <row r="161" spans="1:22" x14ac:dyDescent="0.25">
      <c r="A161" s="311"/>
      <c r="K161" s="110"/>
      <c r="P161" s="311"/>
      <c r="Q161" s="335"/>
      <c r="R161" s="344"/>
      <c r="S161" s="335"/>
      <c r="T161" s="344"/>
      <c r="V161" s="311"/>
    </row>
    <row r="162" spans="1:22" x14ac:dyDescent="0.25">
      <c r="A162" s="311"/>
      <c r="K162" s="110"/>
      <c r="P162" s="311"/>
      <c r="Q162" s="335"/>
      <c r="R162" s="344"/>
      <c r="S162" s="335"/>
      <c r="T162" s="344"/>
      <c r="V162" s="311"/>
    </row>
    <row r="163" spans="1:22" x14ac:dyDescent="0.25">
      <c r="A163" s="311"/>
      <c r="K163" s="110"/>
      <c r="P163" s="311"/>
      <c r="Q163" s="335"/>
      <c r="R163" s="344"/>
      <c r="S163" s="335"/>
      <c r="T163" s="344"/>
      <c r="V163" s="311"/>
    </row>
    <row r="164" spans="1:22" x14ac:dyDescent="0.25">
      <c r="A164" s="311"/>
      <c r="K164" s="110"/>
      <c r="P164" s="311"/>
      <c r="Q164" s="335"/>
      <c r="R164" s="344"/>
      <c r="S164" s="335"/>
      <c r="T164" s="344"/>
      <c r="V164" s="311"/>
    </row>
    <row r="165" spans="1:22" x14ac:dyDescent="0.25">
      <c r="A165" s="311"/>
      <c r="K165" s="110"/>
      <c r="P165" s="311"/>
      <c r="Q165" s="335"/>
      <c r="R165" s="344"/>
      <c r="S165" s="335"/>
      <c r="T165" s="344"/>
      <c r="V165" s="311"/>
    </row>
    <row r="166" spans="1:22" x14ac:dyDescent="0.25">
      <c r="A166" s="311"/>
      <c r="K166" s="110"/>
      <c r="P166" s="311"/>
      <c r="Q166" s="335"/>
      <c r="R166" s="344"/>
      <c r="S166" s="335"/>
      <c r="T166" s="344"/>
      <c r="V166" s="311"/>
    </row>
    <row r="167" spans="1:22" x14ac:dyDescent="0.25">
      <c r="A167" s="311"/>
      <c r="K167" s="110"/>
      <c r="P167" s="311"/>
      <c r="Q167" s="335"/>
      <c r="R167" s="344"/>
      <c r="S167" s="335"/>
      <c r="T167" s="344"/>
      <c r="V167" s="311"/>
    </row>
    <row r="168" spans="1:22" x14ac:dyDescent="0.25">
      <c r="A168" s="311"/>
      <c r="K168" s="110"/>
      <c r="P168" s="311"/>
      <c r="Q168" s="335"/>
      <c r="R168" s="344"/>
      <c r="S168" s="335"/>
      <c r="T168" s="344"/>
      <c r="V168" s="311"/>
    </row>
    <row r="169" spans="1:22" x14ac:dyDescent="0.25">
      <c r="A169" s="311"/>
      <c r="K169" s="110"/>
      <c r="P169" s="311"/>
      <c r="Q169" s="335"/>
      <c r="R169" s="344"/>
      <c r="S169" s="335"/>
      <c r="T169" s="344"/>
      <c r="V169" s="311"/>
    </row>
    <row r="170" spans="1:22" x14ac:dyDescent="0.25">
      <c r="A170" s="311"/>
      <c r="K170" s="110"/>
      <c r="P170" s="311"/>
      <c r="Q170" s="335"/>
      <c r="R170" s="344"/>
      <c r="S170" s="335"/>
      <c r="T170" s="344"/>
      <c r="V170" s="311"/>
    </row>
    <row r="171" spans="1:22" x14ac:dyDescent="0.25">
      <c r="A171" s="311"/>
      <c r="K171" s="110"/>
      <c r="P171" s="311"/>
      <c r="Q171" s="335"/>
      <c r="R171" s="344"/>
      <c r="S171" s="335"/>
      <c r="T171" s="344"/>
      <c r="V171" s="311"/>
    </row>
    <row r="172" spans="1:22" x14ac:dyDescent="0.25">
      <c r="A172" s="311"/>
      <c r="K172" s="110"/>
      <c r="P172" s="311"/>
      <c r="Q172" s="335"/>
      <c r="R172" s="344"/>
      <c r="S172" s="335"/>
      <c r="T172" s="344"/>
      <c r="V172" s="311"/>
    </row>
    <row r="173" spans="1:22" x14ac:dyDescent="0.25">
      <c r="A173" s="311"/>
      <c r="K173" s="110"/>
      <c r="P173" s="311"/>
      <c r="Q173" s="335"/>
      <c r="R173" s="344"/>
      <c r="S173" s="335"/>
      <c r="T173" s="344"/>
      <c r="V173" s="311"/>
    </row>
    <row r="174" spans="1:22" x14ac:dyDescent="0.25">
      <c r="A174" s="311"/>
      <c r="K174" s="110"/>
      <c r="P174" s="311"/>
      <c r="Q174" s="335"/>
      <c r="R174" s="344"/>
      <c r="S174" s="335"/>
      <c r="T174" s="344"/>
      <c r="V174" s="311"/>
    </row>
    <row r="175" spans="1:22" x14ac:dyDescent="0.25">
      <c r="A175" s="311"/>
      <c r="K175" s="110"/>
      <c r="P175" s="311"/>
      <c r="Q175" s="335"/>
      <c r="R175" s="344"/>
      <c r="S175" s="335"/>
      <c r="T175" s="344"/>
      <c r="V175" s="311"/>
    </row>
    <row r="176" spans="1:22" x14ac:dyDescent="0.25">
      <c r="A176" s="311"/>
      <c r="K176" s="110"/>
      <c r="P176" s="311"/>
      <c r="Q176" s="335"/>
      <c r="R176" s="344"/>
      <c r="S176" s="335"/>
      <c r="T176" s="344"/>
      <c r="V176" s="311"/>
    </row>
    <row r="177" spans="1:22" x14ac:dyDescent="0.25">
      <c r="A177" s="311"/>
      <c r="K177" s="110"/>
      <c r="P177" s="311"/>
      <c r="Q177" s="335"/>
      <c r="R177" s="344"/>
      <c r="S177" s="335"/>
      <c r="T177" s="344"/>
      <c r="V177" s="311"/>
    </row>
    <row r="178" spans="1:22" x14ac:dyDescent="0.25">
      <c r="A178" s="311"/>
      <c r="K178" s="110"/>
      <c r="P178" s="311"/>
      <c r="Q178" s="335"/>
      <c r="R178" s="344"/>
      <c r="S178" s="335"/>
      <c r="T178" s="344"/>
      <c r="V178" s="311"/>
    </row>
    <row r="179" spans="1:22" x14ac:dyDescent="0.25">
      <c r="A179" s="311"/>
      <c r="K179" s="110"/>
      <c r="P179" s="311"/>
      <c r="Q179" s="335"/>
      <c r="R179" s="344"/>
      <c r="S179" s="335"/>
      <c r="T179" s="344"/>
      <c r="V179" s="311"/>
    </row>
    <row r="180" spans="1:22" x14ac:dyDescent="0.25">
      <c r="A180" s="311"/>
      <c r="K180" s="110"/>
      <c r="P180" s="311"/>
      <c r="Q180" s="335"/>
      <c r="R180" s="344"/>
      <c r="S180" s="335"/>
      <c r="T180" s="344"/>
      <c r="V180" s="311"/>
    </row>
    <row r="181" spans="1:22" x14ac:dyDescent="0.25">
      <c r="A181" s="311"/>
      <c r="K181" s="110"/>
      <c r="P181" s="311"/>
      <c r="Q181" s="335"/>
      <c r="R181" s="344"/>
      <c r="S181" s="335"/>
      <c r="T181" s="344"/>
      <c r="V181" s="311"/>
    </row>
    <row r="182" spans="1:22" x14ac:dyDescent="0.25">
      <c r="A182" s="311"/>
      <c r="K182" s="110"/>
      <c r="P182" s="311"/>
      <c r="Q182" s="335"/>
      <c r="R182" s="344"/>
      <c r="S182" s="335"/>
      <c r="T182" s="344"/>
      <c r="V182" s="311"/>
    </row>
    <row r="183" spans="1:22" x14ac:dyDescent="0.25">
      <c r="A183" s="311"/>
      <c r="K183" s="110"/>
      <c r="P183" s="311"/>
      <c r="Q183" s="335"/>
      <c r="R183" s="344"/>
      <c r="S183" s="335"/>
      <c r="T183" s="344"/>
      <c r="V183" s="311"/>
    </row>
  </sheetData>
  <pageMargins left="0.7" right="0.7" top="0.75" bottom="0.75" header="0.3" footer="0.3"/>
  <pageSetup orientation="landscape" horizontalDpi="300" verticalDpi="300" r:id="rId1"/>
  <headerFooter>
    <oddHeader>&amp;CASI Webinar Income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4AD0-D0F4-4CCC-A78E-492479E81EA3}">
  <dimension ref="A1:X189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24.85546875" style="343" customWidth="1"/>
    <col min="2" max="4" width="9.7109375" style="311" customWidth="1"/>
    <col min="5" max="5" width="10.5703125" style="311" customWidth="1"/>
    <col min="6" max="6" width="9.28515625" style="311" customWidth="1"/>
    <col min="7" max="11" width="9.7109375" style="311" customWidth="1"/>
    <col min="12" max="12" width="11.5703125" style="110" customWidth="1"/>
    <col min="13" max="15" width="9.5703125" style="110" customWidth="1"/>
    <col min="16" max="16" width="11.5703125" style="110" customWidth="1"/>
    <col min="17" max="17" width="13.85546875" style="311" customWidth="1"/>
    <col min="18" max="18" width="9.7109375" style="335" customWidth="1"/>
    <col min="19" max="19" width="9.7109375" style="344" customWidth="1"/>
    <col min="20" max="20" width="9.7109375" style="335" customWidth="1"/>
    <col min="21" max="21" width="9.7109375" style="344" customWidth="1"/>
    <col min="22" max="22" width="11.85546875" style="344" customWidth="1"/>
    <col min="23" max="23" width="9.7109375" style="311" customWidth="1"/>
    <col min="24" max="16384" width="9.140625" style="311"/>
  </cols>
  <sheetData>
    <row r="1" spans="1:24" ht="30" x14ac:dyDescent="0.25">
      <c r="A1" s="435" t="s">
        <v>0</v>
      </c>
      <c r="B1" s="280" t="s">
        <v>1</v>
      </c>
      <c r="C1" s="281" t="s">
        <v>2</v>
      </c>
      <c r="D1" s="281" t="s">
        <v>3</v>
      </c>
      <c r="E1" s="281" t="s">
        <v>4</v>
      </c>
      <c r="F1" s="282" t="s">
        <v>3</v>
      </c>
      <c r="G1" s="281" t="s">
        <v>1</v>
      </c>
      <c r="H1" s="281" t="s">
        <v>2</v>
      </c>
      <c r="I1" s="281" t="s">
        <v>3</v>
      </c>
      <c r="J1" s="281" t="s">
        <v>4</v>
      </c>
      <c r="K1" s="282" t="s">
        <v>3</v>
      </c>
      <c r="L1" s="280" t="s">
        <v>1</v>
      </c>
      <c r="M1" s="281" t="s">
        <v>2</v>
      </c>
      <c r="N1" s="281" t="s">
        <v>3</v>
      </c>
      <c r="O1" s="281" t="s">
        <v>4</v>
      </c>
      <c r="P1" s="286" t="s">
        <v>3</v>
      </c>
      <c r="Q1" s="280" t="s">
        <v>1</v>
      </c>
      <c r="R1" s="281" t="s">
        <v>2</v>
      </c>
      <c r="S1" s="283" t="s">
        <v>3</v>
      </c>
      <c r="T1" s="281" t="s">
        <v>4</v>
      </c>
      <c r="U1" s="283" t="s">
        <v>3</v>
      </c>
      <c r="V1" s="285" t="s">
        <v>52</v>
      </c>
      <c r="W1" s="168" t="s">
        <v>26</v>
      </c>
    </row>
    <row r="2" spans="1:24" x14ac:dyDescent="0.25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157"/>
      <c r="W2" s="312"/>
    </row>
    <row r="3" spans="1:24" x14ac:dyDescent="0.25">
      <c r="A3" s="262" t="s">
        <v>7</v>
      </c>
      <c r="B3" s="265">
        <v>43921</v>
      </c>
      <c r="C3" s="266"/>
      <c r="D3" s="293"/>
      <c r="E3" s="266"/>
      <c r="F3" s="465"/>
      <c r="G3" s="466">
        <v>44012</v>
      </c>
      <c r="H3" s="266"/>
      <c r="I3" s="293"/>
      <c r="J3" s="266"/>
      <c r="K3" s="295"/>
      <c r="L3" s="218">
        <v>44104</v>
      </c>
      <c r="M3" s="221">
        <v>1</v>
      </c>
      <c r="N3" s="220">
        <v>29</v>
      </c>
      <c r="O3" s="221"/>
      <c r="P3" s="217"/>
      <c r="Q3" s="313">
        <v>44196</v>
      </c>
      <c r="R3" s="314"/>
      <c r="S3" s="315"/>
      <c r="T3" s="314"/>
      <c r="U3" s="316"/>
      <c r="V3" s="372">
        <f>S3+U3</f>
        <v>0</v>
      </c>
      <c r="W3" s="377">
        <f>D3+F3+I3+K3+N3+P3+S3+U3</f>
        <v>29</v>
      </c>
      <c r="X3" s="463"/>
    </row>
    <row r="4" spans="1:24" x14ac:dyDescent="0.25">
      <c r="A4" s="350" t="s">
        <v>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48"/>
      <c r="M4" s="349"/>
      <c r="N4" s="350"/>
      <c r="O4" s="349"/>
      <c r="P4" s="350"/>
      <c r="Q4" s="350"/>
      <c r="R4" s="350"/>
      <c r="S4" s="350"/>
      <c r="T4" s="350"/>
      <c r="U4" s="350"/>
      <c r="V4" s="156"/>
      <c r="W4" s="317"/>
    </row>
    <row r="5" spans="1:24" x14ac:dyDescent="0.25">
      <c r="A5" s="269" t="s">
        <v>9</v>
      </c>
      <c r="B5" s="270">
        <v>43921</v>
      </c>
      <c r="C5" s="271">
        <v>1</v>
      </c>
      <c r="D5" s="272">
        <v>29</v>
      </c>
      <c r="E5" s="271"/>
      <c r="F5" s="467"/>
      <c r="G5" s="468">
        <v>44012</v>
      </c>
      <c r="H5" s="271"/>
      <c r="I5" s="272"/>
      <c r="J5" s="271"/>
      <c r="K5" s="273"/>
      <c r="L5" s="218">
        <v>44104</v>
      </c>
      <c r="M5" s="221"/>
      <c r="N5" s="220"/>
      <c r="O5" s="221"/>
      <c r="P5" s="217"/>
      <c r="Q5" s="313">
        <v>44196</v>
      </c>
      <c r="R5" s="314"/>
      <c r="S5" s="315"/>
      <c r="T5" s="314"/>
      <c r="U5" s="316"/>
      <c r="V5" s="372">
        <f>S5+U5</f>
        <v>0</v>
      </c>
      <c r="W5" s="377">
        <f>D5+F5+I5+K5+N5+P5+S5+U5</f>
        <v>29</v>
      </c>
    </row>
    <row r="6" spans="1:24" x14ac:dyDescent="0.25">
      <c r="A6" s="347" t="s">
        <v>10</v>
      </c>
      <c r="B6" s="347"/>
      <c r="C6" s="347"/>
      <c r="D6" s="347"/>
      <c r="E6" s="347"/>
      <c r="F6" s="347"/>
      <c r="G6" s="347"/>
      <c r="H6" s="347"/>
      <c r="I6" s="347"/>
      <c r="J6" s="347"/>
      <c r="K6" s="469"/>
      <c r="L6" s="345"/>
      <c r="M6" s="346"/>
      <c r="N6" s="347"/>
      <c r="O6" s="346"/>
      <c r="P6" s="347"/>
      <c r="Q6" s="347"/>
      <c r="R6" s="347"/>
      <c r="S6" s="347"/>
      <c r="T6" s="347"/>
      <c r="U6" s="347"/>
      <c r="V6" s="157"/>
      <c r="W6" s="317"/>
    </row>
    <row r="7" spans="1:24" x14ac:dyDescent="0.25">
      <c r="A7" s="262" t="s">
        <v>11</v>
      </c>
      <c r="B7" s="265">
        <v>43921</v>
      </c>
      <c r="C7" s="266"/>
      <c r="D7" s="267"/>
      <c r="E7" s="266"/>
      <c r="F7" s="289"/>
      <c r="G7" s="466">
        <v>44012</v>
      </c>
      <c r="H7" s="266"/>
      <c r="I7" s="267"/>
      <c r="J7" s="266"/>
      <c r="K7" s="268"/>
      <c r="L7" s="218">
        <v>44104</v>
      </c>
      <c r="M7" s="221"/>
      <c r="N7" s="220"/>
      <c r="O7" s="221"/>
      <c r="P7" s="217"/>
      <c r="Q7" s="313">
        <v>44196</v>
      </c>
      <c r="R7" s="314"/>
      <c r="S7" s="315"/>
      <c r="T7" s="314"/>
      <c r="U7" s="316"/>
      <c r="V7" s="372">
        <f>S7+U7</f>
        <v>0</v>
      </c>
      <c r="W7" s="377">
        <f>D7+F7+I7+K7+N7+P7+S7+U7</f>
        <v>0</v>
      </c>
    </row>
    <row r="8" spans="1:24" x14ac:dyDescent="0.25">
      <c r="A8" s="350" t="s">
        <v>12</v>
      </c>
      <c r="B8" s="350"/>
      <c r="C8" s="350"/>
      <c r="D8" s="350"/>
      <c r="E8" s="350"/>
      <c r="F8" s="350"/>
      <c r="G8" s="350"/>
      <c r="H8" s="350"/>
      <c r="I8" s="350"/>
      <c r="J8" s="350"/>
      <c r="K8" s="470"/>
      <c r="L8" s="348"/>
      <c r="M8" s="349"/>
      <c r="N8" s="350"/>
      <c r="O8" s="349"/>
      <c r="P8" s="350"/>
      <c r="Q8" s="350"/>
      <c r="R8" s="350"/>
      <c r="S8" s="350"/>
      <c r="T8" s="350"/>
      <c r="U8" s="350"/>
      <c r="V8" s="156"/>
      <c r="W8" s="317"/>
    </row>
    <row r="9" spans="1:24" x14ac:dyDescent="0.25">
      <c r="A9" s="269" t="s">
        <v>13</v>
      </c>
      <c r="B9" s="270">
        <v>43921</v>
      </c>
      <c r="C9" s="271">
        <v>1</v>
      </c>
      <c r="D9" s="272">
        <v>29</v>
      </c>
      <c r="E9" s="271"/>
      <c r="F9" s="467"/>
      <c r="G9" s="468">
        <v>44012</v>
      </c>
      <c r="H9" s="271"/>
      <c r="I9" s="272"/>
      <c r="J9" s="271"/>
      <c r="K9" s="273"/>
      <c r="L9" s="218">
        <v>44104</v>
      </c>
      <c r="M9" s="221"/>
      <c r="N9" s="220"/>
      <c r="O9" s="221"/>
      <c r="P9" s="217"/>
      <c r="Q9" s="313">
        <v>44196</v>
      </c>
      <c r="R9" s="314"/>
      <c r="S9" s="315"/>
      <c r="T9" s="314"/>
      <c r="U9" s="316"/>
      <c r="V9" s="372">
        <f>S9+U9</f>
        <v>0</v>
      </c>
      <c r="W9" s="377">
        <f>D9+F9+I9+K9+N9+P9+S9+U9</f>
        <v>29</v>
      </c>
    </row>
    <row r="10" spans="1:24" x14ac:dyDescent="0.25">
      <c r="A10" s="347" t="s">
        <v>14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469"/>
      <c r="L10" s="345"/>
      <c r="M10" s="346"/>
      <c r="N10" s="347"/>
      <c r="O10" s="346"/>
      <c r="P10" s="347"/>
      <c r="Q10" s="347"/>
      <c r="R10" s="347"/>
      <c r="S10" s="347"/>
      <c r="T10" s="347"/>
      <c r="U10" s="347"/>
      <c r="V10" s="157"/>
      <c r="W10" s="317"/>
    </row>
    <row r="11" spans="1:24" x14ac:dyDescent="0.25">
      <c r="A11" s="262" t="s">
        <v>11</v>
      </c>
      <c r="B11" s="265">
        <v>43921</v>
      </c>
      <c r="C11" s="266"/>
      <c r="D11" s="267"/>
      <c r="E11" s="266"/>
      <c r="F11" s="289"/>
      <c r="G11" s="466">
        <v>44012</v>
      </c>
      <c r="H11" s="266"/>
      <c r="I11" s="267"/>
      <c r="J11" s="266"/>
      <c r="K11" s="289"/>
      <c r="L11" s="218">
        <v>44104</v>
      </c>
      <c r="M11" s="290"/>
      <c r="N11" s="220"/>
      <c r="O11" s="290"/>
      <c r="P11" s="217"/>
      <c r="Q11" s="313">
        <v>44196</v>
      </c>
      <c r="R11" s="314"/>
      <c r="S11" s="315"/>
      <c r="T11" s="314"/>
      <c r="U11" s="316"/>
      <c r="V11" s="372">
        <f>S11+U11</f>
        <v>0</v>
      </c>
      <c r="W11" s="377">
        <f>D11+F11+I11+K11+N11+P11+S11+U11</f>
        <v>0</v>
      </c>
    </row>
    <row r="12" spans="1:24" x14ac:dyDescent="0.25">
      <c r="A12" s="350" t="s">
        <v>15</v>
      </c>
      <c r="B12" s="350"/>
      <c r="C12" s="350"/>
      <c r="D12" s="350"/>
      <c r="E12" s="350"/>
      <c r="F12" s="350"/>
      <c r="G12" s="350"/>
      <c r="H12" s="350"/>
      <c r="I12" s="350"/>
      <c r="J12" s="350"/>
      <c r="K12" s="470"/>
      <c r="L12" s="348"/>
      <c r="M12" s="349"/>
      <c r="N12" s="350"/>
      <c r="O12" s="349"/>
      <c r="P12" s="350"/>
      <c r="Q12" s="350"/>
      <c r="R12" s="350"/>
      <c r="S12" s="350"/>
      <c r="T12" s="350"/>
      <c r="U12" s="350"/>
      <c r="V12" s="156"/>
      <c r="W12" s="317"/>
    </row>
    <row r="13" spans="1:24" x14ac:dyDescent="0.25">
      <c r="A13" s="269" t="s">
        <v>16</v>
      </c>
      <c r="B13" s="270">
        <v>43921</v>
      </c>
      <c r="C13" s="271"/>
      <c r="D13" s="272"/>
      <c r="E13" s="271"/>
      <c r="F13" s="467"/>
      <c r="G13" s="468">
        <v>44012</v>
      </c>
      <c r="H13" s="271">
        <v>1</v>
      </c>
      <c r="I13" s="272">
        <v>29</v>
      </c>
      <c r="J13" s="271"/>
      <c r="K13" s="273"/>
      <c r="L13" s="218">
        <v>44104</v>
      </c>
      <c r="M13" s="221"/>
      <c r="N13" s="220"/>
      <c r="O13" s="221"/>
      <c r="P13" s="217"/>
      <c r="Q13" s="313">
        <v>44196</v>
      </c>
      <c r="R13" s="314">
        <v>1</v>
      </c>
      <c r="S13" s="315">
        <v>29</v>
      </c>
      <c r="T13" s="314">
        <v>1</v>
      </c>
      <c r="U13" s="316">
        <v>69</v>
      </c>
      <c r="V13" s="372">
        <f>S13+U13</f>
        <v>98</v>
      </c>
      <c r="W13" s="377">
        <f>D13+F13+I13+K13+N13+P13+S13+U13</f>
        <v>127</v>
      </c>
    </row>
    <row r="14" spans="1:24" x14ac:dyDescent="0.25">
      <c r="A14" s="347" t="s">
        <v>17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69"/>
      <c r="L14" s="345"/>
      <c r="M14" s="346"/>
      <c r="N14" s="347"/>
      <c r="O14" s="346"/>
      <c r="P14" s="347"/>
      <c r="Q14" s="347"/>
      <c r="R14" s="347"/>
      <c r="S14" s="347"/>
      <c r="T14" s="347"/>
      <c r="U14" s="347"/>
      <c r="V14" s="157"/>
      <c r="W14" s="317"/>
    </row>
    <row r="15" spans="1:24" x14ac:dyDescent="0.25">
      <c r="A15" s="262" t="s">
        <v>18</v>
      </c>
      <c r="B15" s="265">
        <v>43921</v>
      </c>
      <c r="C15" s="266">
        <v>1</v>
      </c>
      <c r="D15" s="267">
        <v>29</v>
      </c>
      <c r="E15" s="266"/>
      <c r="F15" s="289"/>
      <c r="G15" s="466">
        <v>44012</v>
      </c>
      <c r="H15" s="266"/>
      <c r="I15" s="267"/>
      <c r="J15" s="266"/>
      <c r="K15" s="268"/>
      <c r="L15" s="218">
        <v>44104</v>
      </c>
      <c r="M15" s="221"/>
      <c r="N15" s="220"/>
      <c r="O15" s="221"/>
      <c r="P15" s="217"/>
      <c r="Q15" s="313">
        <v>44196</v>
      </c>
      <c r="R15" s="314">
        <v>1</v>
      </c>
      <c r="S15" s="315">
        <v>29</v>
      </c>
      <c r="T15" s="314"/>
      <c r="U15" s="316"/>
      <c r="V15" s="372">
        <f>S15+U15</f>
        <v>29</v>
      </c>
      <c r="W15" s="377">
        <f>D15+F15+I15+K15+N15+P15+S15+U15</f>
        <v>58</v>
      </c>
    </row>
    <row r="16" spans="1:24" x14ac:dyDescent="0.25">
      <c r="A16" s="347" t="s">
        <v>53</v>
      </c>
      <c r="B16" s="347"/>
      <c r="C16" s="347"/>
      <c r="D16" s="347"/>
      <c r="E16" s="347"/>
      <c r="F16" s="347"/>
      <c r="G16" s="347"/>
      <c r="H16" s="347"/>
      <c r="I16" s="347"/>
      <c r="J16" s="347"/>
      <c r="K16" s="469"/>
      <c r="L16" s="345"/>
      <c r="M16" s="346"/>
      <c r="N16" s="347"/>
      <c r="O16" s="346"/>
      <c r="P16" s="347"/>
      <c r="Q16" s="347"/>
      <c r="R16" s="347"/>
      <c r="S16" s="347"/>
      <c r="T16" s="347"/>
      <c r="U16" s="347"/>
      <c r="V16" s="157"/>
      <c r="W16" s="317"/>
    </row>
    <row r="17" spans="1:23" x14ac:dyDescent="0.25">
      <c r="A17" s="262" t="s">
        <v>20</v>
      </c>
      <c r="B17" s="263">
        <v>43921</v>
      </c>
      <c r="C17" s="259"/>
      <c r="D17" s="260"/>
      <c r="E17" s="259"/>
      <c r="F17" s="261"/>
      <c r="G17" s="77">
        <v>44012</v>
      </c>
      <c r="H17" s="259"/>
      <c r="I17" s="260"/>
      <c r="J17" s="259"/>
      <c r="K17" s="264"/>
      <c r="L17" s="218">
        <v>44104</v>
      </c>
      <c r="M17" s="221"/>
      <c r="N17" s="220"/>
      <c r="O17" s="221"/>
      <c r="P17" s="217"/>
      <c r="Q17" s="313">
        <v>44196</v>
      </c>
      <c r="R17" s="314"/>
      <c r="S17" s="315"/>
      <c r="T17" s="314"/>
      <c r="U17" s="316"/>
      <c r="V17" s="372">
        <f>S17+U17</f>
        <v>0</v>
      </c>
      <c r="W17" s="377">
        <f>D17+F17+I17+K17+N17+P17+S17+U17</f>
        <v>0</v>
      </c>
    </row>
    <row r="18" spans="1:23" x14ac:dyDescent="0.25">
      <c r="A18" s="350" t="s">
        <v>22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470"/>
      <c r="L18" s="348"/>
      <c r="M18" s="349"/>
      <c r="N18" s="350"/>
      <c r="O18" s="349"/>
      <c r="P18" s="350"/>
      <c r="Q18" s="350"/>
      <c r="R18" s="350"/>
      <c r="S18" s="350"/>
      <c r="T18" s="350"/>
      <c r="U18" s="350"/>
      <c r="V18" s="156"/>
      <c r="W18" s="317"/>
    </row>
    <row r="19" spans="1:23" x14ac:dyDescent="0.25">
      <c r="A19" s="257" t="s">
        <v>23</v>
      </c>
      <c r="B19" s="258">
        <v>43921</v>
      </c>
      <c r="C19" s="259">
        <v>1</v>
      </c>
      <c r="D19" s="260">
        <v>29</v>
      </c>
      <c r="E19" s="259"/>
      <c r="F19" s="261"/>
      <c r="G19" s="258">
        <v>44012</v>
      </c>
      <c r="H19" s="259">
        <v>1</v>
      </c>
      <c r="I19" s="260">
        <v>29</v>
      </c>
      <c r="J19" s="259"/>
      <c r="K19" s="261"/>
      <c r="L19" s="218">
        <v>44104</v>
      </c>
      <c r="M19" s="221"/>
      <c r="N19" s="220"/>
      <c r="O19" s="221"/>
      <c r="P19" s="217"/>
      <c r="Q19" s="313">
        <v>44196</v>
      </c>
      <c r="R19" s="314"/>
      <c r="S19" s="315"/>
      <c r="T19" s="314"/>
      <c r="U19" s="316"/>
      <c r="V19" s="372">
        <f>S19+U19</f>
        <v>0</v>
      </c>
      <c r="W19" s="377">
        <f>D19+F19+I19+K19+N19+P19+S19+U19</f>
        <v>58</v>
      </c>
    </row>
    <row r="20" spans="1:23" x14ac:dyDescent="0.25">
      <c r="A20" s="350" t="s">
        <v>27</v>
      </c>
      <c r="B20" s="350"/>
      <c r="C20" s="350"/>
      <c r="D20" s="350"/>
      <c r="E20" s="350"/>
      <c r="F20" s="350"/>
      <c r="G20" s="350"/>
      <c r="H20" s="350"/>
      <c r="I20" s="350"/>
      <c r="J20" s="350"/>
      <c r="K20" s="470"/>
      <c r="L20" s="348"/>
      <c r="M20" s="349"/>
      <c r="N20" s="350"/>
      <c r="O20" s="349"/>
      <c r="P20" s="350"/>
      <c r="Q20" s="350"/>
      <c r="R20" s="350"/>
      <c r="S20" s="350"/>
      <c r="T20" s="350"/>
      <c r="U20" s="350"/>
      <c r="V20" s="156"/>
      <c r="W20" s="317"/>
    </row>
    <row r="21" spans="1:23" x14ac:dyDescent="0.25">
      <c r="A21" s="257" t="s">
        <v>28</v>
      </c>
      <c r="B21" s="258">
        <v>43921</v>
      </c>
      <c r="C21" s="314"/>
      <c r="D21" s="315"/>
      <c r="E21" s="314"/>
      <c r="F21" s="316"/>
      <c r="G21" s="258">
        <v>44012</v>
      </c>
      <c r="H21" s="314"/>
      <c r="I21" s="315"/>
      <c r="J21" s="314"/>
      <c r="K21" s="316"/>
      <c r="L21" s="218">
        <v>44104</v>
      </c>
      <c r="M21" s="221"/>
      <c r="N21" s="220"/>
      <c r="O21" s="221"/>
      <c r="P21" s="217"/>
      <c r="Q21" s="313">
        <v>44196</v>
      </c>
      <c r="R21" s="314"/>
      <c r="S21" s="315"/>
      <c r="T21" s="314"/>
      <c r="U21" s="316"/>
      <c r="V21" s="372">
        <f>S21+U21</f>
        <v>0</v>
      </c>
      <c r="W21" s="377">
        <f>D21+F21+I21+K21+N21+P21+S21+U21</f>
        <v>0</v>
      </c>
    </row>
    <row r="22" spans="1:23" x14ac:dyDescent="0.25">
      <c r="A22" s="350" t="s">
        <v>29</v>
      </c>
      <c r="B22" s="350"/>
      <c r="C22" s="350"/>
      <c r="D22" s="350"/>
      <c r="E22" s="350"/>
      <c r="F22" s="350"/>
      <c r="G22" s="350"/>
      <c r="H22" s="350"/>
      <c r="I22" s="350"/>
      <c r="J22" s="350"/>
      <c r="K22" s="470"/>
      <c r="L22" s="348"/>
      <c r="M22" s="349"/>
      <c r="N22" s="350"/>
      <c r="O22" s="349"/>
      <c r="P22" s="350"/>
      <c r="Q22" s="350"/>
      <c r="R22" s="350"/>
      <c r="S22" s="350"/>
      <c r="T22" s="350"/>
      <c r="U22" s="350"/>
      <c r="V22" s="156"/>
      <c r="W22" s="317"/>
    </row>
    <row r="23" spans="1:23" x14ac:dyDescent="0.25">
      <c r="A23" s="257" t="s">
        <v>30</v>
      </c>
      <c r="B23" s="258">
        <v>43921</v>
      </c>
      <c r="C23" s="314"/>
      <c r="D23" s="315"/>
      <c r="E23" s="314"/>
      <c r="F23" s="316"/>
      <c r="G23" s="258">
        <v>44012</v>
      </c>
      <c r="H23" s="314"/>
      <c r="I23" s="315"/>
      <c r="J23" s="314"/>
      <c r="K23" s="316"/>
      <c r="L23" s="218">
        <v>44104</v>
      </c>
      <c r="M23" s="221">
        <v>1</v>
      </c>
      <c r="N23" s="220">
        <v>249</v>
      </c>
      <c r="O23" s="221"/>
      <c r="P23" s="217"/>
      <c r="Q23" s="313">
        <v>44196</v>
      </c>
      <c r="R23" s="314"/>
      <c r="S23" s="315"/>
      <c r="T23" s="314"/>
      <c r="U23" s="316"/>
      <c r="V23" s="372">
        <f>S23+U23</f>
        <v>0</v>
      </c>
      <c r="W23" s="377">
        <f>D23+F23+I23+K23+N23+P23+S23+U23</f>
        <v>249</v>
      </c>
    </row>
    <row r="24" spans="1:23" x14ac:dyDescent="0.25">
      <c r="A24" s="350" t="s">
        <v>54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470"/>
      <c r="L24" s="348"/>
      <c r="M24" s="349"/>
      <c r="N24" s="350"/>
      <c r="O24" s="349"/>
      <c r="P24" s="350"/>
      <c r="Q24" s="350"/>
      <c r="R24" s="350"/>
      <c r="S24" s="350"/>
      <c r="T24" s="350"/>
      <c r="U24" s="350"/>
      <c r="V24" s="156"/>
      <c r="W24" s="317"/>
    </row>
    <row r="25" spans="1:23" x14ac:dyDescent="0.25">
      <c r="A25" s="257" t="s">
        <v>20</v>
      </c>
      <c r="B25" s="258">
        <v>43921</v>
      </c>
      <c r="C25" s="314"/>
      <c r="D25" s="315"/>
      <c r="E25" s="314"/>
      <c r="F25" s="316"/>
      <c r="G25" s="258">
        <v>44012</v>
      </c>
      <c r="H25" s="314"/>
      <c r="I25" s="315"/>
      <c r="J25" s="314"/>
      <c r="K25" s="316"/>
      <c r="L25" s="218">
        <v>44104</v>
      </c>
      <c r="M25" s="221"/>
      <c r="N25" s="220"/>
      <c r="O25" s="221"/>
      <c r="P25" s="217"/>
      <c r="Q25" s="313">
        <v>44196</v>
      </c>
      <c r="R25" s="314"/>
      <c r="S25" s="315"/>
      <c r="T25" s="314"/>
      <c r="U25" s="316"/>
      <c r="V25" s="372">
        <f>S25+U25</f>
        <v>0</v>
      </c>
      <c r="W25" s="377">
        <f>D25+F25+I25+K25+N25+P25+S25+U25</f>
        <v>0</v>
      </c>
    </row>
    <row r="26" spans="1:23" x14ac:dyDescent="0.25">
      <c r="A26" s="353" t="s">
        <v>32</v>
      </c>
      <c r="B26" s="353"/>
      <c r="C26" s="353"/>
      <c r="D26" s="353"/>
      <c r="E26" s="353"/>
      <c r="F26" s="353"/>
      <c r="G26" s="353"/>
      <c r="H26" s="353"/>
      <c r="I26" s="353"/>
      <c r="J26" s="353"/>
      <c r="K26" s="471"/>
      <c r="L26" s="351"/>
      <c r="M26" s="352"/>
      <c r="N26" s="353"/>
      <c r="O26" s="352"/>
      <c r="P26" s="353"/>
      <c r="Q26" s="353"/>
      <c r="R26" s="353"/>
      <c r="S26" s="353"/>
      <c r="T26" s="353"/>
      <c r="U26" s="353"/>
      <c r="V26" s="158"/>
      <c r="W26" s="317"/>
    </row>
    <row r="27" spans="1:23" x14ac:dyDescent="0.25">
      <c r="A27" s="230" t="s">
        <v>9</v>
      </c>
      <c r="B27" s="313">
        <v>43921</v>
      </c>
      <c r="C27" s="314">
        <v>1</v>
      </c>
      <c r="D27" s="315">
        <v>29</v>
      </c>
      <c r="E27" s="314"/>
      <c r="F27" s="318"/>
      <c r="G27" s="319">
        <v>44012</v>
      </c>
      <c r="H27" s="314"/>
      <c r="I27" s="315"/>
      <c r="J27" s="314"/>
      <c r="K27" s="320"/>
      <c r="L27" s="218">
        <v>44104</v>
      </c>
      <c r="M27" s="221">
        <v>2</v>
      </c>
      <c r="N27" s="220">
        <v>58</v>
      </c>
      <c r="O27" s="221"/>
      <c r="P27" s="217"/>
      <c r="Q27" s="313">
        <v>44196</v>
      </c>
      <c r="R27" s="314">
        <v>2</v>
      </c>
      <c r="S27" s="315">
        <v>58</v>
      </c>
      <c r="T27" s="314"/>
      <c r="U27" s="316"/>
      <c r="V27" s="372">
        <f>S27+U27</f>
        <v>58</v>
      </c>
      <c r="W27" s="377">
        <f>D27+F27+I27+K27+N27+P27+S27+U27</f>
        <v>145</v>
      </c>
    </row>
    <row r="28" spans="1:23" x14ac:dyDescent="0.25">
      <c r="A28" s="353" t="s">
        <v>33</v>
      </c>
      <c r="B28" s="353"/>
      <c r="C28" s="353"/>
      <c r="D28" s="353"/>
      <c r="E28" s="353"/>
      <c r="F28" s="353"/>
      <c r="G28" s="353"/>
      <c r="H28" s="353"/>
      <c r="I28" s="353"/>
      <c r="J28" s="353"/>
      <c r="K28" s="471"/>
      <c r="L28" s="351"/>
      <c r="M28" s="352"/>
      <c r="N28" s="353"/>
      <c r="O28" s="352"/>
      <c r="P28" s="353"/>
      <c r="Q28" s="353"/>
      <c r="R28" s="353"/>
      <c r="S28" s="353"/>
      <c r="T28" s="353"/>
      <c r="U28" s="353"/>
      <c r="V28" s="158"/>
      <c r="W28" s="317"/>
    </row>
    <row r="29" spans="1:23" x14ac:dyDescent="0.25">
      <c r="A29" s="230" t="s">
        <v>16</v>
      </c>
      <c r="B29" s="313">
        <v>43921</v>
      </c>
      <c r="C29" s="314"/>
      <c r="D29" s="315"/>
      <c r="E29" s="314"/>
      <c r="F29" s="316"/>
      <c r="G29" s="319">
        <v>44012</v>
      </c>
      <c r="H29" s="314"/>
      <c r="I29" s="315"/>
      <c r="J29" s="314">
        <v>1</v>
      </c>
      <c r="K29" s="331">
        <v>29</v>
      </c>
      <c r="L29" s="363">
        <v>44104</v>
      </c>
      <c r="M29" s="364">
        <v>1</v>
      </c>
      <c r="N29" s="220">
        <v>29</v>
      </c>
      <c r="O29" s="364"/>
      <c r="P29" s="217"/>
      <c r="Q29" s="313">
        <v>44196</v>
      </c>
      <c r="R29" s="314"/>
      <c r="S29" s="315"/>
      <c r="T29" s="314"/>
      <c r="U29" s="316"/>
      <c r="V29" s="372">
        <f>S29+U29</f>
        <v>0</v>
      </c>
      <c r="W29" s="377">
        <f>D29+F29+I29+K29+N29+P29+S29+U29</f>
        <v>58</v>
      </c>
    </row>
    <row r="30" spans="1:23" x14ac:dyDescent="0.25">
      <c r="A30" s="353" t="s">
        <v>34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471"/>
      <c r="L30" s="351"/>
      <c r="M30" s="352"/>
      <c r="N30" s="353"/>
      <c r="O30" s="352"/>
      <c r="P30" s="353"/>
      <c r="Q30" s="353"/>
      <c r="R30" s="353"/>
      <c r="S30" s="353"/>
      <c r="T30" s="353"/>
      <c r="U30" s="353"/>
      <c r="V30" s="158"/>
      <c r="W30" s="317"/>
    </row>
    <row r="31" spans="1:23" x14ac:dyDescent="0.25">
      <c r="A31" s="230" t="s">
        <v>35</v>
      </c>
      <c r="B31" s="322">
        <v>43921</v>
      </c>
      <c r="C31" s="314"/>
      <c r="D31" s="323"/>
      <c r="E31" s="314"/>
      <c r="F31" s="318"/>
      <c r="G31" s="319">
        <v>44012</v>
      </c>
      <c r="H31" s="314"/>
      <c r="I31" s="315"/>
      <c r="J31" s="314"/>
      <c r="K31" s="321"/>
      <c r="L31" s="218">
        <v>44104</v>
      </c>
      <c r="M31" s="221"/>
      <c r="N31" s="220"/>
      <c r="O31" s="221"/>
      <c r="P31" s="217"/>
      <c r="Q31" s="319">
        <v>44196</v>
      </c>
      <c r="R31" s="314"/>
      <c r="S31" s="315"/>
      <c r="T31" s="314"/>
      <c r="U31" s="316"/>
      <c r="V31" s="372">
        <f>S31+U31</f>
        <v>0</v>
      </c>
      <c r="W31" s="377">
        <f>D31+F31+I31+K31+N31+P31+S31+U31</f>
        <v>0</v>
      </c>
    </row>
    <row r="32" spans="1:23" x14ac:dyDescent="0.25">
      <c r="A32" s="443" t="s">
        <v>36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3"/>
      <c r="L32" s="351"/>
      <c r="M32" s="352"/>
      <c r="N32" s="354"/>
      <c r="O32" s="352"/>
      <c r="P32" s="354"/>
      <c r="Q32" s="472"/>
      <c r="R32" s="472"/>
      <c r="S32" s="472"/>
      <c r="T32" s="472"/>
      <c r="U32" s="472"/>
      <c r="V32" s="159"/>
      <c r="W32" s="317"/>
    </row>
    <row r="33" spans="1:23" x14ac:dyDescent="0.25">
      <c r="A33" s="230" t="s">
        <v>37</v>
      </c>
      <c r="B33" s="322">
        <v>43921</v>
      </c>
      <c r="C33" s="314"/>
      <c r="D33" s="315"/>
      <c r="E33" s="314"/>
      <c r="F33" s="316"/>
      <c r="G33" s="319">
        <v>44012</v>
      </c>
      <c r="H33" s="314"/>
      <c r="I33" s="315"/>
      <c r="J33" s="314"/>
      <c r="K33" s="321"/>
      <c r="L33" s="218">
        <v>44104</v>
      </c>
      <c r="M33" s="221"/>
      <c r="N33" s="226"/>
      <c r="O33" s="221"/>
      <c r="P33" s="227"/>
      <c r="Q33" s="319">
        <v>44196</v>
      </c>
      <c r="R33" s="314"/>
      <c r="S33" s="315"/>
      <c r="T33" s="314"/>
      <c r="U33" s="316"/>
      <c r="V33" s="372">
        <f>S33+U33</f>
        <v>0</v>
      </c>
      <c r="W33" s="377">
        <f>D33+F33+I33+K33+N33+P33+S33+U33</f>
        <v>0</v>
      </c>
    </row>
    <row r="34" spans="1:23" x14ac:dyDescent="0.25">
      <c r="A34" s="443" t="s">
        <v>38</v>
      </c>
      <c r="B34" s="474"/>
      <c r="C34" s="475"/>
      <c r="D34" s="476"/>
      <c r="E34" s="475"/>
      <c r="F34" s="475"/>
      <c r="G34" s="326"/>
      <c r="H34" s="327"/>
      <c r="I34" s="328"/>
      <c r="J34" s="327"/>
      <c r="K34" s="328"/>
      <c r="L34" s="355"/>
      <c r="M34" s="356"/>
      <c r="N34" s="357"/>
      <c r="O34" s="356"/>
      <c r="P34" s="357"/>
      <c r="Q34" s="326"/>
      <c r="R34" s="329"/>
      <c r="S34" s="330"/>
      <c r="T34" s="329"/>
      <c r="U34" s="330"/>
      <c r="V34" s="389"/>
      <c r="W34" s="317"/>
    </row>
    <row r="35" spans="1:23" x14ac:dyDescent="0.25">
      <c r="A35" s="230" t="s">
        <v>39</v>
      </c>
      <c r="B35" s="322">
        <v>43921</v>
      </c>
      <c r="C35" s="314">
        <v>2</v>
      </c>
      <c r="D35" s="315">
        <v>298</v>
      </c>
      <c r="E35" s="314">
        <v>1</v>
      </c>
      <c r="F35" s="316">
        <v>199</v>
      </c>
      <c r="G35" s="319">
        <v>44012</v>
      </c>
      <c r="H35" s="314"/>
      <c r="I35" s="315"/>
      <c r="J35" s="314"/>
      <c r="K35" s="321"/>
      <c r="L35" s="218">
        <v>44104</v>
      </c>
      <c r="M35" s="221"/>
      <c r="N35" s="226"/>
      <c r="O35" s="221"/>
      <c r="P35" s="227"/>
      <c r="Q35" s="319">
        <v>44196</v>
      </c>
      <c r="R35" s="314"/>
      <c r="S35" s="315"/>
      <c r="T35" s="314"/>
      <c r="U35" s="316"/>
      <c r="V35" s="372">
        <f>S35+U35</f>
        <v>0</v>
      </c>
      <c r="W35" s="377">
        <f>D35+F35+I35+K35+N35+P35+S35+U35</f>
        <v>497</v>
      </c>
    </row>
    <row r="36" spans="1:23" x14ac:dyDescent="0.25">
      <c r="A36" s="443" t="s">
        <v>40</v>
      </c>
      <c r="B36" s="477"/>
      <c r="C36" s="478"/>
      <c r="D36" s="479"/>
      <c r="E36" s="478"/>
      <c r="F36" s="479"/>
      <c r="G36" s="477"/>
      <c r="H36" s="480"/>
      <c r="I36" s="481"/>
      <c r="J36" s="480"/>
      <c r="K36" s="481"/>
      <c r="L36" s="358"/>
      <c r="M36" s="359"/>
      <c r="N36" s="358"/>
      <c r="O36" s="359"/>
      <c r="P36" s="358"/>
      <c r="Q36" s="477"/>
      <c r="R36" s="478"/>
      <c r="S36" s="479"/>
      <c r="T36" s="478"/>
      <c r="U36" s="479"/>
      <c r="V36" s="482"/>
      <c r="W36" s="317"/>
    </row>
    <row r="37" spans="1:23" x14ac:dyDescent="0.25">
      <c r="A37" s="169" t="s">
        <v>41</v>
      </c>
      <c r="B37" s="333">
        <v>43921</v>
      </c>
      <c r="C37" s="334">
        <v>1</v>
      </c>
      <c r="D37" s="331">
        <v>29</v>
      </c>
      <c r="E37" s="334"/>
      <c r="F37" s="332"/>
      <c r="G37" s="319">
        <v>44012</v>
      </c>
      <c r="H37" s="314"/>
      <c r="I37" s="315"/>
      <c r="J37" s="314">
        <v>1</v>
      </c>
      <c r="K37" s="331">
        <v>69</v>
      </c>
      <c r="L37" s="365">
        <v>44104</v>
      </c>
      <c r="M37" s="366"/>
      <c r="N37" s="367"/>
      <c r="O37" s="366"/>
      <c r="P37" s="371"/>
      <c r="Q37" s="319">
        <v>44196</v>
      </c>
      <c r="R37" s="314">
        <v>1</v>
      </c>
      <c r="S37" s="315">
        <v>29</v>
      </c>
      <c r="T37" s="314"/>
      <c r="U37" s="316"/>
      <c r="V37" s="372">
        <f>S37+U37</f>
        <v>29</v>
      </c>
      <c r="W37" s="377">
        <f>D37+F37+I37+K37+N37+P37+S37+U37</f>
        <v>127</v>
      </c>
    </row>
    <row r="38" spans="1:23" x14ac:dyDescent="0.25">
      <c r="A38" s="405" t="s">
        <v>42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83"/>
      <c r="M38" s="483"/>
      <c r="N38" s="483"/>
      <c r="O38" s="483"/>
      <c r="P38" s="483"/>
      <c r="Q38" s="405"/>
      <c r="R38" s="405"/>
      <c r="S38" s="405"/>
      <c r="T38" s="405"/>
      <c r="U38" s="405"/>
      <c r="V38" s="484"/>
      <c r="W38" s="317"/>
    </row>
    <row r="39" spans="1:23" x14ac:dyDescent="0.25">
      <c r="A39" s="551" t="s">
        <v>43</v>
      </c>
      <c r="B39" s="333">
        <v>43921</v>
      </c>
      <c r="C39" s="334"/>
      <c r="D39" s="485"/>
      <c r="E39" s="334"/>
      <c r="F39" s="486"/>
      <c r="G39" s="336">
        <v>44012</v>
      </c>
      <c r="H39" s="314">
        <v>1</v>
      </c>
      <c r="I39" s="315">
        <v>29</v>
      </c>
      <c r="J39" s="314"/>
      <c r="K39" s="315"/>
      <c r="L39" s="368">
        <v>44104</v>
      </c>
      <c r="M39" s="366"/>
      <c r="N39" s="118"/>
      <c r="O39" s="366"/>
      <c r="P39" s="119"/>
      <c r="Q39" s="319">
        <v>44196</v>
      </c>
      <c r="R39" s="314"/>
      <c r="S39" s="315"/>
      <c r="T39" s="314">
        <v>1</v>
      </c>
      <c r="U39" s="316">
        <v>69</v>
      </c>
      <c r="V39" s="372">
        <f>S39+U39</f>
        <v>69</v>
      </c>
      <c r="W39" s="377">
        <f>D39+F39+I39+K39+N39+P39+S39+U39</f>
        <v>98</v>
      </c>
    </row>
    <row r="40" spans="1:23" x14ac:dyDescent="0.25">
      <c r="A40" s="487" t="s">
        <v>44</v>
      </c>
      <c r="B40" s="488"/>
      <c r="C40" s="488"/>
      <c r="D40" s="488"/>
      <c r="E40" s="488"/>
      <c r="F40" s="488"/>
      <c r="G40" s="489"/>
      <c r="H40" s="488"/>
      <c r="I40" s="488"/>
      <c r="J40" s="488"/>
      <c r="K40" s="488"/>
      <c r="L40" s="360"/>
      <c r="M40" s="361"/>
      <c r="N40" s="362"/>
      <c r="O40" s="361"/>
      <c r="P40" s="362"/>
      <c r="Q40" s="488"/>
      <c r="R40" s="391"/>
      <c r="S40" s="391"/>
      <c r="T40" s="391"/>
      <c r="U40" s="488"/>
      <c r="V40" s="490"/>
      <c r="W40" s="317"/>
    </row>
    <row r="41" spans="1:23" x14ac:dyDescent="0.25">
      <c r="A41" s="169" t="s">
        <v>18</v>
      </c>
      <c r="B41" s="333">
        <v>43921</v>
      </c>
      <c r="C41" s="334"/>
      <c r="D41" s="331"/>
      <c r="E41" s="334"/>
      <c r="F41" s="338"/>
      <c r="G41" s="336">
        <v>44012</v>
      </c>
      <c r="H41" s="334"/>
      <c r="I41" s="331"/>
      <c r="J41" s="334"/>
      <c r="K41" s="339"/>
      <c r="L41" s="368">
        <v>44104</v>
      </c>
      <c r="M41" s="366"/>
      <c r="N41" s="118"/>
      <c r="O41" s="366"/>
      <c r="P41" s="119"/>
      <c r="Q41" s="319">
        <v>44196</v>
      </c>
      <c r="R41" s="314">
        <v>1</v>
      </c>
      <c r="S41" s="315">
        <v>299</v>
      </c>
      <c r="T41" s="314"/>
      <c r="U41" s="316"/>
      <c r="V41" s="372">
        <f>S41+U41</f>
        <v>299</v>
      </c>
      <c r="W41" s="377">
        <f>D41+F41+I41+K41+N41+P41+S41+U41</f>
        <v>299</v>
      </c>
    </row>
    <row r="42" spans="1:23" x14ac:dyDescent="0.25">
      <c r="A42" s="405" t="s">
        <v>45</v>
      </c>
      <c r="B42" s="405"/>
      <c r="C42" s="340"/>
      <c r="D42" s="340"/>
      <c r="E42" s="340"/>
      <c r="F42" s="340"/>
      <c r="G42" s="340"/>
      <c r="H42" s="405"/>
      <c r="I42" s="405"/>
      <c r="J42" s="405"/>
      <c r="K42" s="405"/>
      <c r="L42" s="483"/>
      <c r="M42" s="483"/>
      <c r="N42" s="483"/>
      <c r="O42" s="483"/>
      <c r="P42" s="483"/>
      <c r="Q42" s="405"/>
      <c r="R42" s="491"/>
      <c r="S42" s="491"/>
      <c r="T42" s="491"/>
      <c r="U42" s="405"/>
      <c r="V42" s="484"/>
      <c r="W42" s="317"/>
    </row>
    <row r="43" spans="1:23" x14ac:dyDescent="0.25">
      <c r="A43" s="552" t="s">
        <v>46</v>
      </c>
      <c r="B43" s="333">
        <v>43921</v>
      </c>
      <c r="C43" s="334"/>
      <c r="D43" s="331"/>
      <c r="E43" s="334"/>
      <c r="F43" s="332"/>
      <c r="G43" s="336">
        <v>44012</v>
      </c>
      <c r="H43" s="341"/>
      <c r="I43" s="331"/>
      <c r="J43" s="334"/>
      <c r="K43" s="485"/>
      <c r="L43" s="368">
        <v>44104</v>
      </c>
      <c r="M43" s="366"/>
      <c r="N43" s="118"/>
      <c r="O43" s="366"/>
      <c r="P43" s="119"/>
      <c r="Q43" s="319">
        <v>44196</v>
      </c>
      <c r="R43" s="314"/>
      <c r="S43" s="315"/>
      <c r="T43" s="314"/>
      <c r="U43" s="316"/>
      <c r="V43" s="372">
        <f>S43+U43</f>
        <v>0</v>
      </c>
      <c r="W43" s="377">
        <f>D43+F43+I43+K43+N43+P43+S43+U43</f>
        <v>0</v>
      </c>
    </row>
    <row r="44" spans="1:23" ht="15.75" customHeight="1" x14ac:dyDescent="0.25">
      <c r="A44" s="492" t="s">
        <v>47</v>
      </c>
      <c r="B44" s="405"/>
      <c r="C44" s="340"/>
      <c r="D44" s="340"/>
      <c r="E44" s="340"/>
      <c r="F44" s="340"/>
      <c r="G44" s="342"/>
      <c r="H44" s="492"/>
      <c r="I44" s="492"/>
      <c r="J44" s="492"/>
      <c r="K44" s="492"/>
      <c r="L44" s="369"/>
      <c r="M44" s="369"/>
      <c r="N44" s="369"/>
      <c r="O44" s="369"/>
      <c r="P44" s="369"/>
      <c r="Q44" s="492"/>
      <c r="R44" s="392"/>
      <c r="S44" s="392"/>
      <c r="T44" s="392"/>
      <c r="U44" s="492"/>
      <c r="V44" s="484"/>
      <c r="W44" s="317"/>
    </row>
    <row r="45" spans="1:23" x14ac:dyDescent="0.25">
      <c r="A45" s="555" t="s">
        <v>48</v>
      </c>
      <c r="B45" s="319">
        <v>43921</v>
      </c>
      <c r="C45" s="324"/>
      <c r="D45" s="331"/>
      <c r="E45" s="324"/>
      <c r="F45" s="332"/>
      <c r="G45" s="319">
        <v>44012</v>
      </c>
      <c r="H45" s="324">
        <v>1</v>
      </c>
      <c r="I45" s="331">
        <v>29</v>
      </c>
      <c r="J45" s="324"/>
      <c r="K45" s="339"/>
      <c r="L45" s="370">
        <v>44104</v>
      </c>
      <c r="M45" s="374"/>
      <c r="N45" s="118"/>
      <c r="O45" s="374"/>
      <c r="P45" s="119"/>
      <c r="Q45" s="319">
        <v>44196</v>
      </c>
      <c r="R45" s="314"/>
      <c r="S45" s="315"/>
      <c r="T45" s="314"/>
      <c r="U45" s="316"/>
      <c r="V45" s="372">
        <f>S45+U45</f>
        <v>0</v>
      </c>
      <c r="W45" s="377">
        <f>D45+F45+I45+K45+N45+P45+S45+U45</f>
        <v>29</v>
      </c>
    </row>
    <row r="46" spans="1:23" ht="15.75" customHeight="1" x14ac:dyDescent="0.25">
      <c r="A46" s="378" t="s">
        <v>49</v>
      </c>
      <c r="B46" s="493"/>
      <c r="C46" s="493"/>
      <c r="D46" s="493"/>
      <c r="E46" s="493"/>
      <c r="F46" s="493"/>
      <c r="G46" s="403"/>
      <c r="H46" s="493"/>
      <c r="I46" s="493"/>
      <c r="J46" s="493"/>
      <c r="K46" s="493"/>
      <c r="L46" s="360"/>
      <c r="M46" s="361"/>
      <c r="N46" s="362"/>
      <c r="O46" s="361"/>
      <c r="P46" s="362"/>
      <c r="Q46" s="488"/>
      <c r="R46" s="494"/>
      <c r="S46" s="499"/>
      <c r="T46" s="494"/>
      <c r="U46" s="488"/>
      <c r="V46" s="490"/>
      <c r="W46" s="317"/>
    </row>
    <row r="47" spans="1:23" ht="15.75" customHeight="1" x14ac:dyDescent="0.25">
      <c r="A47" s="500" t="s">
        <v>46</v>
      </c>
      <c r="B47" s="401">
        <v>43921</v>
      </c>
      <c r="C47" s="390"/>
      <c r="D47" s="118"/>
      <c r="E47" s="390"/>
      <c r="F47" s="485"/>
      <c r="G47" s="319">
        <v>44012</v>
      </c>
      <c r="H47" s="324"/>
      <c r="I47" s="331"/>
      <c r="J47" s="324">
        <v>1</v>
      </c>
      <c r="K47" s="332">
        <v>29</v>
      </c>
      <c r="L47" s="368">
        <v>44104</v>
      </c>
      <c r="M47" s="366">
        <v>1</v>
      </c>
      <c r="N47" s="118">
        <v>29</v>
      </c>
      <c r="O47" s="366"/>
      <c r="P47" s="119"/>
      <c r="Q47" s="319">
        <v>44196</v>
      </c>
      <c r="R47" s="314"/>
      <c r="S47" s="315"/>
      <c r="T47" s="314"/>
      <c r="U47" s="316"/>
      <c r="V47" s="372">
        <f>S47+U47</f>
        <v>0</v>
      </c>
      <c r="W47" s="377">
        <f>D47+F47+I47+K47+N47+P47+S47+U47</f>
        <v>58</v>
      </c>
    </row>
    <row r="48" spans="1:23" ht="15.75" customHeight="1" x14ac:dyDescent="0.25">
      <c r="A48" s="378" t="s">
        <v>50</v>
      </c>
      <c r="B48" s="493"/>
      <c r="C48" s="403"/>
      <c r="D48" s="403"/>
      <c r="E48" s="403"/>
      <c r="F48" s="493"/>
      <c r="G48" s="403"/>
      <c r="H48" s="493"/>
      <c r="I48" s="493"/>
      <c r="J48" s="493"/>
      <c r="K48" s="493"/>
      <c r="L48" s="379"/>
      <c r="M48" s="380"/>
      <c r="N48" s="381"/>
      <c r="O48" s="380"/>
      <c r="P48" s="381"/>
      <c r="Q48" s="488"/>
      <c r="R48" s="488"/>
      <c r="S48" s="488"/>
      <c r="T48" s="488"/>
      <c r="U48" s="488"/>
      <c r="V48" s="388"/>
      <c r="W48" s="337"/>
    </row>
    <row r="49" spans="1:23" ht="15.75" customHeight="1" x14ac:dyDescent="0.25">
      <c r="A49" s="554" t="s">
        <v>51</v>
      </c>
      <c r="B49" s="401">
        <v>43921</v>
      </c>
      <c r="C49" s="390"/>
      <c r="D49" s="402"/>
      <c r="E49" s="390"/>
      <c r="F49" s="485"/>
      <c r="G49" s="401">
        <v>44012</v>
      </c>
      <c r="H49" s="390"/>
      <c r="I49" s="402"/>
      <c r="J49" s="390"/>
      <c r="K49" s="486"/>
      <c r="L49" s="365">
        <v>44104</v>
      </c>
      <c r="M49" s="366"/>
      <c r="N49" s="408"/>
      <c r="O49" s="366"/>
      <c r="P49" s="408"/>
      <c r="Q49" s="319">
        <v>44196</v>
      </c>
      <c r="R49" s="314"/>
      <c r="S49" s="315"/>
      <c r="T49" s="314"/>
      <c r="U49" s="316"/>
      <c r="V49" s="372">
        <f>S49+U49</f>
        <v>0</v>
      </c>
      <c r="W49" s="377">
        <f>D49+F49+I49+K49+N49+P49+S49+U49</f>
        <v>0</v>
      </c>
    </row>
    <row r="50" spans="1:23" ht="18" customHeight="1" x14ac:dyDescent="0.25">
      <c r="A50" s="378" t="s">
        <v>55</v>
      </c>
      <c r="B50" s="493"/>
      <c r="C50" s="403"/>
      <c r="D50" s="403"/>
      <c r="E50" s="403"/>
      <c r="F50" s="493"/>
      <c r="G50" s="403"/>
      <c r="H50" s="493"/>
      <c r="I50" s="493"/>
      <c r="J50" s="493"/>
      <c r="K50" s="493"/>
      <c r="L50" s="379"/>
      <c r="M50" s="380"/>
      <c r="N50" s="381"/>
      <c r="O50" s="380"/>
      <c r="P50" s="381"/>
      <c r="Q50" s="488"/>
      <c r="R50" s="421"/>
      <c r="S50" s="488"/>
      <c r="T50" s="488"/>
      <c r="U50" s="488"/>
      <c r="V50" s="388"/>
      <c r="W50" s="337"/>
    </row>
    <row r="51" spans="1:23" x14ac:dyDescent="0.25">
      <c r="A51" s="554" t="s">
        <v>30</v>
      </c>
      <c r="B51" s="453">
        <v>43921</v>
      </c>
      <c r="C51" s="390"/>
      <c r="D51" s="118"/>
      <c r="E51" s="109"/>
      <c r="F51" s="141"/>
      <c r="G51" s="401">
        <v>44012</v>
      </c>
      <c r="H51" s="390">
        <v>1</v>
      </c>
      <c r="I51" s="118">
        <v>29</v>
      </c>
      <c r="J51" s="390"/>
      <c r="K51" s="119"/>
      <c r="L51" s="365">
        <v>44104</v>
      </c>
      <c r="M51" s="366"/>
      <c r="N51" s="408"/>
      <c r="O51" s="366"/>
      <c r="P51" s="408"/>
      <c r="Q51" s="319">
        <v>44196</v>
      </c>
      <c r="R51" s="386"/>
      <c r="S51" s="399"/>
      <c r="T51" s="387"/>
      <c r="U51" s="400"/>
      <c r="V51" s="372">
        <f>S51+U51</f>
        <v>0</v>
      </c>
      <c r="W51" s="377">
        <f>D51+F51+I51+K51+N51+P51+S51+U51</f>
        <v>29</v>
      </c>
    </row>
    <row r="52" spans="1:23" x14ac:dyDescent="0.25">
      <c r="A52" s="411" t="s">
        <v>56</v>
      </c>
      <c r="B52" s="412"/>
      <c r="C52" s="413"/>
      <c r="D52" s="414"/>
      <c r="E52" s="413"/>
      <c r="F52" s="411"/>
      <c r="G52" s="412"/>
      <c r="H52" s="413"/>
      <c r="I52" s="415"/>
      <c r="J52" s="413"/>
      <c r="K52" s="415"/>
      <c r="L52" s="416"/>
      <c r="M52" s="417"/>
      <c r="N52" s="415"/>
      <c r="O52" s="417"/>
      <c r="P52" s="420"/>
      <c r="Q52" s="422"/>
      <c r="R52" s="423"/>
      <c r="S52" s="424"/>
      <c r="T52" s="423"/>
      <c r="U52" s="424"/>
      <c r="V52" s="418"/>
      <c r="W52" s="377"/>
    </row>
    <row r="53" spans="1:23" x14ac:dyDescent="0.25">
      <c r="A53" s="554" t="s">
        <v>16</v>
      </c>
      <c r="B53" s="453">
        <v>43921</v>
      </c>
      <c r="C53" s="390">
        <v>1</v>
      </c>
      <c r="D53" s="464">
        <v>29</v>
      </c>
      <c r="E53" s="109"/>
      <c r="F53" s="503"/>
      <c r="G53" s="401">
        <v>44012</v>
      </c>
      <c r="H53" s="390"/>
      <c r="I53" s="118"/>
      <c r="J53" s="109"/>
      <c r="K53" s="430"/>
      <c r="L53" s="368">
        <v>44104</v>
      </c>
      <c r="M53" s="366"/>
      <c r="N53" s="118"/>
      <c r="O53" s="366"/>
      <c r="P53" s="430"/>
      <c r="Q53" s="319">
        <v>44196</v>
      </c>
      <c r="R53" s="409"/>
      <c r="S53" s="429"/>
      <c r="T53" s="410"/>
      <c r="U53" s="433"/>
      <c r="V53" s="372">
        <f>S53+U53</f>
        <v>0</v>
      </c>
      <c r="W53" s="377">
        <f>D53+F53+I53+K53+N53+P53+S53+U53</f>
        <v>29</v>
      </c>
    </row>
    <row r="54" spans="1:23" x14ac:dyDescent="0.25">
      <c r="A54" s="411" t="s">
        <v>57</v>
      </c>
      <c r="B54" s="412"/>
      <c r="C54" s="413"/>
      <c r="D54" s="414"/>
      <c r="E54" s="413"/>
      <c r="F54" s="411"/>
      <c r="G54" s="412"/>
      <c r="H54" s="413"/>
      <c r="I54" s="415"/>
      <c r="J54" s="413"/>
      <c r="K54" s="415"/>
      <c r="L54" s="416"/>
      <c r="M54" s="417"/>
      <c r="N54" s="415"/>
      <c r="O54" s="417"/>
      <c r="P54" s="415"/>
      <c r="Q54" s="425"/>
      <c r="R54" s="426"/>
      <c r="S54" s="427"/>
      <c r="T54" s="428"/>
      <c r="U54" s="427"/>
      <c r="V54" s="418"/>
      <c r="W54" s="377"/>
    </row>
    <row r="55" spans="1:23" x14ac:dyDescent="0.25">
      <c r="A55" s="554" t="s">
        <v>58</v>
      </c>
      <c r="B55" s="453">
        <v>43921</v>
      </c>
      <c r="C55" s="390"/>
      <c r="D55" s="402"/>
      <c r="E55" s="109"/>
      <c r="F55" s="503"/>
      <c r="G55" s="401">
        <v>44012</v>
      </c>
      <c r="H55" s="390"/>
      <c r="I55" s="118"/>
      <c r="J55" s="109"/>
      <c r="K55" s="119"/>
      <c r="L55" s="368">
        <v>44104</v>
      </c>
      <c r="M55" s="366"/>
      <c r="N55" s="118"/>
      <c r="O55" s="366"/>
      <c r="P55" s="430"/>
      <c r="Q55" s="319">
        <v>44196</v>
      </c>
      <c r="R55" s="409"/>
      <c r="S55" s="429"/>
      <c r="T55" s="410"/>
      <c r="U55" s="433"/>
      <c r="V55" s="372">
        <f>S55+U55</f>
        <v>0</v>
      </c>
      <c r="W55" s="377">
        <f>D55+F55+I55+K55+N55+P55+S55+U55</f>
        <v>0</v>
      </c>
    </row>
    <row r="56" spans="1:23" x14ac:dyDescent="0.25">
      <c r="A56" s="353" t="s">
        <v>59</v>
      </c>
      <c r="B56" s="439"/>
      <c r="C56" s="440"/>
      <c r="D56" s="441"/>
      <c r="E56" s="440"/>
      <c r="F56" s="353"/>
      <c r="G56" s="439"/>
      <c r="H56" s="440"/>
      <c r="I56" s="442"/>
      <c r="J56" s="440"/>
      <c r="K56" s="442"/>
      <c r="L56" s="454"/>
      <c r="M56" s="455"/>
      <c r="N56" s="456"/>
      <c r="O56" s="455"/>
      <c r="P56" s="442"/>
      <c r="Q56" s="425"/>
      <c r="R56" s="426"/>
      <c r="S56" s="427"/>
      <c r="T56" s="428"/>
      <c r="U56" s="427"/>
      <c r="V56" s="418"/>
      <c r="W56" s="377"/>
    </row>
    <row r="57" spans="1:23" x14ac:dyDescent="0.25">
      <c r="A57" s="169" t="s">
        <v>60</v>
      </c>
      <c r="B57" s="453">
        <v>43921</v>
      </c>
      <c r="C57" s="390">
        <v>1</v>
      </c>
      <c r="D57" s="118">
        <v>29</v>
      </c>
      <c r="E57" s="109">
        <v>1</v>
      </c>
      <c r="F57" s="164">
        <v>69</v>
      </c>
      <c r="G57" s="401">
        <v>44012</v>
      </c>
      <c r="H57" s="390">
        <v>1</v>
      </c>
      <c r="I57" s="118">
        <v>29</v>
      </c>
      <c r="J57" s="109"/>
      <c r="K57" s="119"/>
      <c r="L57" s="370">
        <v>44104</v>
      </c>
      <c r="M57" s="457">
        <v>1</v>
      </c>
      <c r="N57" s="118">
        <v>29</v>
      </c>
      <c r="O57" s="457"/>
      <c r="P57" s="164"/>
      <c r="Q57" s="319">
        <v>44196</v>
      </c>
      <c r="R57" s="409"/>
      <c r="S57" s="429"/>
      <c r="T57" s="410">
        <v>1</v>
      </c>
      <c r="U57" s="433">
        <v>69</v>
      </c>
      <c r="V57" s="372">
        <f>S57+U57</f>
        <v>69</v>
      </c>
      <c r="W57" s="377">
        <f>D57+F57+I57+K57+N57+P57+S57+U57</f>
        <v>225</v>
      </c>
    </row>
    <row r="58" spans="1:23" x14ac:dyDescent="0.25">
      <c r="A58" s="443" t="s">
        <v>61</v>
      </c>
      <c r="B58" s="444"/>
      <c r="C58" s="445"/>
      <c r="D58" s="446"/>
      <c r="E58" s="445"/>
      <c r="F58" s="447"/>
      <c r="G58" s="444"/>
      <c r="H58" s="445"/>
      <c r="I58" s="448"/>
      <c r="J58" s="445"/>
      <c r="K58" s="448"/>
      <c r="L58" s="449"/>
      <c r="M58" s="450"/>
      <c r="N58" s="448"/>
      <c r="O58" s="450"/>
      <c r="P58" s="448"/>
      <c r="Q58" s="436"/>
      <c r="R58" s="437"/>
      <c r="S58" s="438"/>
      <c r="T58" s="437"/>
      <c r="U58" s="438"/>
      <c r="V58" s="388"/>
      <c r="W58" s="377"/>
    </row>
    <row r="59" spans="1:23" x14ac:dyDescent="0.25">
      <c r="A59" s="169" t="s">
        <v>62</v>
      </c>
      <c r="B59" s="453">
        <v>43921</v>
      </c>
      <c r="C59" s="390"/>
      <c r="D59" s="118"/>
      <c r="E59" s="109">
        <v>1</v>
      </c>
      <c r="F59" s="164">
        <v>29</v>
      </c>
      <c r="G59" s="401">
        <v>44012</v>
      </c>
      <c r="H59" s="390">
        <v>1</v>
      </c>
      <c r="I59" s="118">
        <v>29</v>
      </c>
      <c r="J59" s="109"/>
      <c r="K59" s="119"/>
      <c r="L59" s="370">
        <v>44104</v>
      </c>
      <c r="M59" s="457"/>
      <c r="N59" s="118"/>
      <c r="O59" s="457"/>
      <c r="P59" s="119"/>
      <c r="Q59" s="319">
        <v>44196</v>
      </c>
      <c r="R59" s="461">
        <v>1</v>
      </c>
      <c r="S59" s="429">
        <v>29</v>
      </c>
      <c r="T59" s="334"/>
      <c r="U59" s="462"/>
      <c r="V59" s="372">
        <f>S59+U59</f>
        <v>29</v>
      </c>
      <c r="W59" s="377">
        <f>D59+F59+I59+K59+N59+P59+S59+U59</f>
        <v>87</v>
      </c>
    </row>
    <row r="60" spans="1:23" x14ac:dyDescent="0.25">
      <c r="A60" s="353" t="s">
        <v>63</v>
      </c>
      <c r="B60" s="459"/>
      <c r="C60" s="460"/>
      <c r="D60" s="456"/>
      <c r="E60" s="460"/>
      <c r="F60" s="415"/>
      <c r="G60" s="459"/>
      <c r="H60" s="460"/>
      <c r="I60" s="456"/>
      <c r="J60" s="460"/>
      <c r="K60" s="456"/>
      <c r="L60" s="454"/>
      <c r="M60" s="455"/>
      <c r="N60" s="456"/>
      <c r="O60" s="455"/>
      <c r="P60" s="456"/>
      <c r="Q60" s="425"/>
      <c r="R60" s="426"/>
      <c r="S60" s="427"/>
      <c r="T60" s="428"/>
      <c r="U60" s="427"/>
      <c r="V60" s="388"/>
      <c r="W60" s="458"/>
    </row>
    <row r="61" spans="1:23" x14ac:dyDescent="0.25">
      <c r="A61" s="169" t="s">
        <v>64</v>
      </c>
      <c r="B61" s="453">
        <v>43921</v>
      </c>
      <c r="C61" s="390">
        <v>1</v>
      </c>
      <c r="D61" s="118">
        <v>29</v>
      </c>
      <c r="E61" s="109"/>
      <c r="F61" s="430"/>
      <c r="G61" s="401">
        <v>44012</v>
      </c>
      <c r="H61" s="390">
        <v>1</v>
      </c>
      <c r="I61" s="118">
        <v>29</v>
      </c>
      <c r="J61" s="109"/>
      <c r="K61" s="430"/>
      <c r="L61" s="370">
        <v>44104</v>
      </c>
      <c r="M61" s="457">
        <v>1</v>
      </c>
      <c r="N61" s="118">
        <v>29</v>
      </c>
      <c r="O61" s="457"/>
      <c r="P61" s="119"/>
      <c r="Q61" s="319">
        <v>44196</v>
      </c>
      <c r="R61" s="461"/>
      <c r="S61" s="429"/>
      <c r="T61" s="334"/>
      <c r="U61" s="462"/>
      <c r="V61" s="372">
        <f>S61+U61</f>
        <v>0</v>
      </c>
      <c r="W61" s="377">
        <f>D61+F61+I61+K61+N61+P61+S61+U61</f>
        <v>87</v>
      </c>
    </row>
    <row r="62" spans="1:23" x14ac:dyDescent="0.25">
      <c r="A62" s="353" t="s">
        <v>65</v>
      </c>
      <c r="B62" s="412"/>
      <c r="C62" s="413"/>
      <c r="D62" s="415"/>
      <c r="E62" s="413"/>
      <c r="F62" s="415"/>
      <c r="G62" s="459"/>
      <c r="H62" s="460"/>
      <c r="I62" s="456"/>
      <c r="J62" s="460"/>
      <c r="K62" s="456"/>
      <c r="L62" s="454"/>
      <c r="M62" s="455"/>
      <c r="N62" s="456"/>
      <c r="O62" s="455"/>
      <c r="P62" s="456"/>
      <c r="Q62" s="425"/>
      <c r="R62" s="426"/>
      <c r="S62" s="427"/>
      <c r="T62" s="428"/>
      <c r="U62" s="427"/>
      <c r="V62" s="388"/>
      <c r="W62" s="377"/>
    </row>
    <row r="63" spans="1:23" x14ac:dyDescent="0.25">
      <c r="A63" s="169" t="s">
        <v>66</v>
      </c>
      <c r="B63" s="453">
        <v>43921</v>
      </c>
      <c r="C63" s="390">
        <v>1</v>
      </c>
      <c r="D63" s="118">
        <v>29</v>
      </c>
      <c r="E63" s="109"/>
      <c r="F63" s="430"/>
      <c r="G63" s="401">
        <v>44012</v>
      </c>
      <c r="H63" s="390">
        <v>1</v>
      </c>
      <c r="I63" s="118">
        <v>29</v>
      </c>
      <c r="J63" s="109"/>
      <c r="K63" s="430"/>
      <c r="L63" s="370">
        <v>44104</v>
      </c>
      <c r="M63" s="457"/>
      <c r="N63" s="118"/>
      <c r="O63" s="457"/>
      <c r="P63" s="119"/>
      <c r="Q63" s="319">
        <v>44196</v>
      </c>
      <c r="R63" s="461"/>
      <c r="S63" s="429"/>
      <c r="T63" s="334"/>
      <c r="U63" s="462"/>
      <c r="V63" s="372">
        <f>S63+U63</f>
        <v>0</v>
      </c>
      <c r="W63" s="377">
        <f>D63+F63+I63+K63+N63+P63+S63+U63</f>
        <v>58</v>
      </c>
    </row>
    <row r="64" spans="1:23" x14ac:dyDescent="0.25">
      <c r="A64" s="353" t="s">
        <v>67</v>
      </c>
      <c r="B64" s="412"/>
      <c r="C64" s="413"/>
      <c r="D64" s="415"/>
      <c r="E64" s="413"/>
      <c r="F64" s="415"/>
      <c r="G64" s="459"/>
      <c r="H64" s="460"/>
      <c r="I64" s="456"/>
      <c r="J64" s="460"/>
      <c r="K64" s="456"/>
      <c r="L64" s="454"/>
      <c r="M64" s="455"/>
      <c r="N64" s="456"/>
      <c r="O64" s="455"/>
      <c r="P64" s="456"/>
      <c r="Q64" s="425"/>
      <c r="R64" s="426"/>
      <c r="S64" s="427"/>
      <c r="T64" s="428"/>
      <c r="U64" s="427"/>
      <c r="V64" s="388"/>
      <c r="W64" s="377"/>
    </row>
    <row r="65" spans="1:23" x14ac:dyDescent="0.25">
      <c r="A65" s="169" t="s">
        <v>9</v>
      </c>
      <c r="B65" s="453">
        <v>43921</v>
      </c>
      <c r="C65" s="390">
        <v>15</v>
      </c>
      <c r="D65" s="118">
        <v>285</v>
      </c>
      <c r="E65" s="109">
        <v>5</v>
      </c>
      <c r="F65" s="430">
        <v>265</v>
      </c>
      <c r="G65" s="401">
        <v>44012</v>
      </c>
      <c r="H65" s="390"/>
      <c r="I65" s="118"/>
      <c r="J65" s="109"/>
      <c r="K65" s="430"/>
      <c r="L65" s="370">
        <v>44104</v>
      </c>
      <c r="M65" s="457">
        <v>1</v>
      </c>
      <c r="N65" s="118">
        <v>29</v>
      </c>
      <c r="O65" s="457"/>
      <c r="P65" s="119"/>
      <c r="Q65" s="319">
        <v>44196</v>
      </c>
      <c r="R65" s="461"/>
      <c r="S65" s="429"/>
      <c r="T65" s="334"/>
      <c r="U65" s="462"/>
      <c r="V65" s="388">
        <f>S65+U65</f>
        <v>0</v>
      </c>
      <c r="W65" s="377">
        <f>D65+F65+I65+K65+N65+P65+S65+U65</f>
        <v>579</v>
      </c>
    </row>
    <row r="66" spans="1:23" x14ac:dyDescent="0.25">
      <c r="A66" s="353" t="s">
        <v>68</v>
      </c>
      <c r="B66" s="412"/>
      <c r="C66" s="413"/>
      <c r="D66" s="415"/>
      <c r="E66" s="413"/>
      <c r="F66" s="415"/>
      <c r="G66" s="459"/>
      <c r="H66" s="460"/>
      <c r="I66" s="456"/>
      <c r="J66" s="460"/>
      <c r="K66" s="456"/>
      <c r="L66" s="454"/>
      <c r="M66" s="455"/>
      <c r="N66" s="456"/>
      <c r="O66" s="455"/>
      <c r="P66" s="456"/>
      <c r="Q66" s="425"/>
      <c r="R66" s="426"/>
      <c r="S66" s="427"/>
      <c r="T66" s="428"/>
      <c r="U66" s="427"/>
      <c r="V66" s="388"/>
      <c r="W66" s="377"/>
    </row>
    <row r="67" spans="1:23" x14ac:dyDescent="0.25">
      <c r="A67" s="169" t="s">
        <v>69</v>
      </c>
      <c r="B67" s="453">
        <v>43921</v>
      </c>
      <c r="C67" s="390">
        <v>27</v>
      </c>
      <c r="D67" s="118">
        <v>513</v>
      </c>
      <c r="E67" s="109">
        <v>6</v>
      </c>
      <c r="F67" s="430">
        <v>124</v>
      </c>
      <c r="G67" s="401">
        <v>44012</v>
      </c>
      <c r="H67" s="390"/>
      <c r="I67" s="118"/>
      <c r="J67" s="109"/>
      <c r="K67" s="430"/>
      <c r="L67" s="370">
        <v>44104</v>
      </c>
      <c r="M67" s="457">
        <v>1</v>
      </c>
      <c r="N67" s="118">
        <v>29</v>
      </c>
      <c r="O67" s="457"/>
      <c r="P67" s="119"/>
      <c r="Q67" s="319">
        <v>44196</v>
      </c>
      <c r="R67" s="461"/>
      <c r="S67" s="429"/>
      <c r="T67" s="334"/>
      <c r="U67" s="462"/>
      <c r="V67" s="388">
        <f>S67+U67</f>
        <v>0</v>
      </c>
      <c r="W67" s="377">
        <f>D67+F67+I67+K67+N67+P67+S67+U67</f>
        <v>666</v>
      </c>
    </row>
    <row r="68" spans="1:23" x14ac:dyDescent="0.25">
      <c r="A68" s="353" t="s">
        <v>70</v>
      </c>
      <c r="B68" s="412"/>
      <c r="C68" s="413"/>
      <c r="D68" s="415"/>
      <c r="E68" s="413"/>
      <c r="F68" s="415"/>
      <c r="G68" s="459"/>
      <c r="H68" s="460"/>
      <c r="I68" s="456"/>
      <c r="J68" s="460"/>
      <c r="K68" s="456"/>
      <c r="L68" s="454"/>
      <c r="M68" s="455"/>
      <c r="N68" s="456"/>
      <c r="O68" s="455"/>
      <c r="P68" s="456"/>
      <c r="Q68" s="425"/>
      <c r="R68" s="426"/>
      <c r="S68" s="427"/>
      <c r="T68" s="428"/>
      <c r="U68" s="427"/>
      <c r="V68" s="434"/>
      <c r="W68" s="419"/>
    </row>
    <row r="69" spans="1:23" x14ac:dyDescent="0.25">
      <c r="A69" s="553" t="s">
        <v>71</v>
      </c>
      <c r="B69" s="401"/>
      <c r="C69" s="390"/>
      <c r="D69" s="118"/>
      <c r="E69" s="109"/>
      <c r="F69" s="119"/>
      <c r="G69" s="401">
        <v>44012</v>
      </c>
      <c r="H69" s="390">
        <v>1</v>
      </c>
      <c r="I69" s="118">
        <v>19</v>
      </c>
      <c r="J69" s="109"/>
      <c r="K69" s="119"/>
      <c r="L69" s="370">
        <v>44104</v>
      </c>
      <c r="M69" s="457">
        <v>47</v>
      </c>
      <c r="N69" s="118">
        <v>893</v>
      </c>
      <c r="O69" s="457">
        <v>1</v>
      </c>
      <c r="P69" s="119">
        <v>59</v>
      </c>
      <c r="Q69" s="319">
        <v>44196</v>
      </c>
      <c r="R69" s="461"/>
      <c r="S69" s="429"/>
      <c r="T69" s="334">
        <v>1</v>
      </c>
      <c r="U69" s="429">
        <v>29</v>
      </c>
      <c r="V69" s="388">
        <f>S69+U69</f>
        <v>29</v>
      </c>
      <c r="W69" s="377">
        <f>D69+F69+I69+K69+N69+P69+S69+U69</f>
        <v>1000</v>
      </c>
    </row>
    <row r="70" spans="1:23" x14ac:dyDescent="0.25">
      <c r="A70" s="353" t="s">
        <v>72</v>
      </c>
      <c r="B70" s="412"/>
      <c r="C70" s="413"/>
      <c r="D70" s="415"/>
      <c r="E70" s="413"/>
      <c r="F70" s="415"/>
      <c r="G70" s="459"/>
      <c r="H70" s="460"/>
      <c r="I70" s="456"/>
      <c r="J70" s="460"/>
      <c r="K70" s="456"/>
      <c r="L70" s="454"/>
      <c r="M70" s="455"/>
      <c r="N70" s="456"/>
      <c r="O70" s="455"/>
      <c r="P70" s="456"/>
      <c r="Q70" s="425"/>
      <c r="R70" s="426"/>
      <c r="S70" s="427"/>
      <c r="T70" s="428"/>
      <c r="U70" s="427"/>
      <c r="V70" s="434"/>
      <c r="W70" s="419"/>
    </row>
    <row r="71" spans="1:23" x14ac:dyDescent="0.25">
      <c r="A71" s="553" t="s">
        <v>73</v>
      </c>
      <c r="B71" s="401"/>
      <c r="C71" s="390"/>
      <c r="D71" s="118"/>
      <c r="E71" s="109"/>
      <c r="F71" s="119"/>
      <c r="G71" s="401"/>
      <c r="H71" s="390"/>
      <c r="I71" s="118"/>
      <c r="J71" s="109"/>
      <c r="K71" s="119"/>
      <c r="L71" s="370">
        <v>44104</v>
      </c>
      <c r="M71" s="457">
        <v>15</v>
      </c>
      <c r="N71" s="118">
        <v>2985</v>
      </c>
      <c r="O71" s="457">
        <v>13</v>
      </c>
      <c r="P71" s="119">
        <v>3287</v>
      </c>
      <c r="Q71" s="319">
        <v>44196</v>
      </c>
      <c r="R71" s="461">
        <v>14</v>
      </c>
      <c r="S71" s="429">
        <v>2937</v>
      </c>
      <c r="T71" s="334">
        <v>4</v>
      </c>
      <c r="U71" s="429">
        <v>1295</v>
      </c>
      <c r="V71" s="388">
        <f>S71+U71</f>
        <v>4232</v>
      </c>
      <c r="W71" s="377">
        <f>D71+F71+I71+K71+N71+P71+S71+U71</f>
        <v>10504</v>
      </c>
    </row>
    <row r="72" spans="1:23" x14ac:dyDescent="0.25">
      <c r="A72" s="497"/>
      <c r="B72" s="495"/>
      <c r="C72" s="495"/>
      <c r="D72" s="495"/>
      <c r="E72" s="495"/>
      <c r="F72" s="496"/>
      <c r="G72" s="495"/>
      <c r="H72" s="495"/>
      <c r="I72" s="495"/>
      <c r="J72" s="495"/>
      <c r="K72" s="495"/>
      <c r="L72" s="382"/>
      <c r="M72" s="382"/>
      <c r="N72" s="382"/>
      <c r="O72" s="382"/>
      <c r="P72" s="187"/>
      <c r="Q72" s="495"/>
      <c r="R72" s="495"/>
      <c r="S72" s="495"/>
      <c r="T72" s="495"/>
      <c r="U72" s="495"/>
      <c r="V72" s="498">
        <f>SUM(V3:V71)</f>
        <v>4941</v>
      </c>
      <c r="W72" s="177">
        <f>SUM(W3:W71)</f>
        <v>15154</v>
      </c>
    </row>
    <row r="73" spans="1:23" x14ac:dyDescent="0.25">
      <c r="A73" s="311"/>
      <c r="K73" s="110"/>
      <c r="P73" s="311"/>
      <c r="Q73" s="335"/>
      <c r="R73" s="344"/>
      <c r="S73" s="335"/>
      <c r="T73" s="344"/>
      <c r="V73" s="311"/>
    </row>
    <row r="74" spans="1:23" x14ac:dyDescent="0.25">
      <c r="A74" s="311"/>
      <c r="K74" s="110"/>
      <c r="P74" s="335"/>
      <c r="Q74" s="344"/>
      <c r="T74" s="344"/>
      <c r="V74" s="311"/>
    </row>
    <row r="75" spans="1:23" x14ac:dyDescent="0.25">
      <c r="A75" s="311"/>
      <c r="K75" s="110" t="s">
        <v>74</v>
      </c>
      <c r="P75" s="335"/>
      <c r="Q75" s="344"/>
      <c r="T75" s="344"/>
      <c r="V75" s="311"/>
    </row>
    <row r="76" spans="1:23" x14ac:dyDescent="0.25">
      <c r="A76" s="311"/>
      <c r="K76" s="110"/>
      <c r="P76" s="335"/>
      <c r="Q76" s="344"/>
      <c r="T76" s="344"/>
      <c r="V76" s="311"/>
    </row>
    <row r="77" spans="1:23" x14ac:dyDescent="0.25">
      <c r="A77" s="311"/>
      <c r="K77" s="110"/>
      <c r="P77" s="335"/>
      <c r="Q77" s="344"/>
      <c r="T77" s="344"/>
      <c r="V77" s="311"/>
    </row>
    <row r="78" spans="1:23" x14ac:dyDescent="0.25">
      <c r="A78" s="311"/>
      <c r="K78" s="110"/>
      <c r="P78" s="335"/>
      <c r="Q78" s="344"/>
      <c r="T78" s="344"/>
      <c r="V78" s="311"/>
    </row>
    <row r="79" spans="1:23" x14ac:dyDescent="0.25">
      <c r="A79" s="311"/>
      <c r="K79" s="110"/>
      <c r="P79" s="335"/>
      <c r="Q79" s="344"/>
      <c r="T79" s="344"/>
      <c r="V79" s="311"/>
    </row>
    <row r="80" spans="1:23" x14ac:dyDescent="0.25">
      <c r="A80" s="311"/>
      <c r="K80" s="110"/>
      <c r="P80" s="335"/>
      <c r="Q80" s="344"/>
      <c r="T80" s="344"/>
      <c r="V80" s="311"/>
    </row>
    <row r="81" spans="1:22" x14ac:dyDescent="0.25">
      <c r="A81" s="311"/>
      <c r="K81" s="110"/>
      <c r="P81" s="335"/>
      <c r="Q81" s="344"/>
      <c r="T81" s="344"/>
      <c r="V81" s="311"/>
    </row>
    <row r="82" spans="1:22" x14ac:dyDescent="0.25">
      <c r="A82" s="311"/>
      <c r="K82" s="110"/>
      <c r="P82" s="335"/>
      <c r="Q82" s="344"/>
      <c r="T82" s="344"/>
      <c r="V82" s="311"/>
    </row>
    <row r="83" spans="1:22" x14ac:dyDescent="0.25">
      <c r="A83" s="311"/>
      <c r="K83" s="110"/>
      <c r="P83" s="335"/>
      <c r="Q83" s="344"/>
      <c r="T83" s="344"/>
      <c r="V83" s="311"/>
    </row>
    <row r="84" spans="1:22" x14ac:dyDescent="0.25">
      <c r="A84" s="311"/>
      <c r="K84" s="110"/>
      <c r="P84" s="335"/>
      <c r="Q84" s="344"/>
      <c r="T84" s="344"/>
      <c r="V84" s="311"/>
    </row>
    <row r="85" spans="1:22" x14ac:dyDescent="0.25">
      <c r="A85" s="311"/>
      <c r="K85" s="110"/>
      <c r="P85" s="335"/>
      <c r="Q85" s="344"/>
      <c r="T85" s="344"/>
      <c r="V85" s="311"/>
    </row>
    <row r="86" spans="1:22" x14ac:dyDescent="0.25">
      <c r="A86" s="311"/>
      <c r="K86" s="110"/>
      <c r="P86" s="335"/>
      <c r="Q86" s="344"/>
      <c r="T86" s="344"/>
      <c r="V86" s="311"/>
    </row>
    <row r="87" spans="1:22" x14ac:dyDescent="0.25">
      <c r="A87" s="311"/>
      <c r="K87" s="110"/>
      <c r="P87" s="335"/>
      <c r="Q87" s="344"/>
      <c r="T87" s="344"/>
      <c r="V87" s="311"/>
    </row>
    <row r="88" spans="1:22" x14ac:dyDescent="0.25">
      <c r="A88" s="311"/>
      <c r="K88" s="110"/>
      <c r="P88" s="335"/>
      <c r="Q88" s="344"/>
      <c r="T88" s="344"/>
      <c r="V88" s="311"/>
    </row>
    <row r="89" spans="1:22" x14ac:dyDescent="0.25">
      <c r="A89" s="311"/>
      <c r="K89" s="110"/>
      <c r="P89" s="335"/>
      <c r="Q89" s="344"/>
      <c r="T89" s="344"/>
      <c r="V89" s="311"/>
    </row>
    <row r="90" spans="1:22" x14ac:dyDescent="0.25">
      <c r="A90" s="311"/>
      <c r="K90" s="110"/>
      <c r="P90" s="335"/>
      <c r="Q90" s="344"/>
      <c r="T90" s="344"/>
      <c r="V90" s="311"/>
    </row>
    <row r="91" spans="1:22" x14ac:dyDescent="0.25">
      <c r="A91" s="311"/>
      <c r="K91" s="110"/>
      <c r="P91" s="335"/>
      <c r="Q91" s="344"/>
      <c r="T91" s="344"/>
      <c r="V91" s="311"/>
    </row>
    <row r="92" spans="1:22" x14ac:dyDescent="0.25">
      <c r="A92" s="311"/>
      <c r="K92" s="110"/>
      <c r="P92" s="335"/>
      <c r="Q92" s="344"/>
      <c r="T92" s="344"/>
      <c r="V92" s="311"/>
    </row>
    <row r="93" spans="1:22" x14ac:dyDescent="0.25">
      <c r="A93" s="311"/>
      <c r="K93" s="110"/>
      <c r="P93" s="335"/>
      <c r="Q93" s="344"/>
      <c r="T93" s="344"/>
      <c r="V93" s="311"/>
    </row>
    <row r="94" spans="1:22" x14ac:dyDescent="0.25">
      <c r="A94" s="311"/>
      <c r="J94" s="110"/>
      <c r="K94" s="110"/>
      <c r="O94" s="335"/>
      <c r="P94" s="344"/>
      <c r="Q94" s="335"/>
      <c r="R94" s="344"/>
      <c r="T94" s="344"/>
      <c r="U94" s="311"/>
      <c r="V94" s="311"/>
    </row>
    <row r="95" spans="1:22" x14ac:dyDescent="0.25">
      <c r="A95" s="311"/>
      <c r="K95" s="110"/>
      <c r="P95" s="335"/>
      <c r="Q95" s="344"/>
      <c r="T95" s="344"/>
      <c r="V95" s="311"/>
    </row>
    <row r="96" spans="1:22" x14ac:dyDescent="0.25">
      <c r="A96" s="311"/>
      <c r="K96" s="110"/>
      <c r="P96" s="335"/>
      <c r="Q96" s="344"/>
      <c r="T96" s="344"/>
      <c r="V96" s="311"/>
    </row>
    <row r="97" spans="1:22" x14ac:dyDescent="0.25">
      <c r="A97" s="311"/>
      <c r="K97" s="110"/>
      <c r="P97" s="335"/>
      <c r="Q97" s="344"/>
      <c r="T97" s="344"/>
      <c r="V97" s="311"/>
    </row>
    <row r="98" spans="1:22" x14ac:dyDescent="0.25">
      <c r="A98" s="311"/>
      <c r="K98" s="110"/>
      <c r="P98" s="335"/>
      <c r="Q98" s="344"/>
      <c r="T98" s="344"/>
      <c r="V98" s="311"/>
    </row>
    <row r="99" spans="1:22" x14ac:dyDescent="0.25">
      <c r="A99" s="311"/>
      <c r="K99" s="110"/>
      <c r="P99" s="335"/>
      <c r="Q99" s="344"/>
      <c r="T99" s="344"/>
      <c r="V99" s="311"/>
    </row>
    <row r="100" spans="1:22" x14ac:dyDescent="0.25">
      <c r="A100" s="311"/>
      <c r="K100" s="110"/>
      <c r="P100" s="335"/>
      <c r="Q100" s="344"/>
      <c r="T100" s="344"/>
      <c r="V100" s="311"/>
    </row>
    <row r="101" spans="1:22" x14ac:dyDescent="0.25">
      <c r="A101" s="311"/>
      <c r="K101" s="110"/>
      <c r="P101" s="311"/>
      <c r="Q101" s="335"/>
      <c r="R101" s="344"/>
      <c r="S101" s="335"/>
      <c r="T101" s="344"/>
      <c r="V101" s="311"/>
    </row>
    <row r="102" spans="1:22" x14ac:dyDescent="0.25">
      <c r="A102" s="311"/>
      <c r="K102" s="110"/>
      <c r="P102" s="311"/>
      <c r="Q102" s="335"/>
      <c r="R102" s="344"/>
      <c r="S102" s="335"/>
      <c r="T102" s="344"/>
      <c r="V102" s="311"/>
    </row>
    <row r="103" spans="1:22" x14ac:dyDescent="0.25">
      <c r="A103" s="311"/>
      <c r="K103" s="110"/>
      <c r="P103" s="311"/>
      <c r="Q103" s="335"/>
      <c r="R103" s="344"/>
      <c r="S103" s="335"/>
      <c r="T103" s="344"/>
      <c r="V103" s="311"/>
    </row>
    <row r="104" spans="1:22" x14ac:dyDescent="0.25">
      <c r="A104" s="311"/>
      <c r="K104" s="110"/>
      <c r="P104" s="311"/>
      <c r="Q104" s="335"/>
      <c r="R104" s="344"/>
      <c r="S104" s="335"/>
      <c r="T104" s="344"/>
      <c r="V104" s="311"/>
    </row>
    <row r="105" spans="1:22" x14ac:dyDescent="0.25">
      <c r="A105" s="311"/>
      <c r="K105" s="110"/>
      <c r="P105" s="311"/>
      <c r="Q105" s="335"/>
      <c r="R105" s="344"/>
      <c r="S105" s="335"/>
      <c r="T105" s="344"/>
      <c r="V105" s="311"/>
    </row>
    <row r="106" spans="1:22" x14ac:dyDescent="0.25">
      <c r="A106" s="311"/>
      <c r="K106" s="110"/>
      <c r="P106" s="311"/>
      <c r="Q106" s="335"/>
      <c r="R106" s="344"/>
      <c r="S106" s="335"/>
      <c r="T106" s="344"/>
      <c r="V106" s="311"/>
    </row>
    <row r="107" spans="1:22" x14ac:dyDescent="0.25">
      <c r="A107" s="311"/>
      <c r="K107" s="110"/>
      <c r="P107" s="311"/>
      <c r="Q107" s="335"/>
      <c r="R107" s="344"/>
      <c r="S107" s="335"/>
      <c r="T107" s="344"/>
      <c r="V107" s="311"/>
    </row>
    <row r="108" spans="1:22" x14ac:dyDescent="0.25">
      <c r="A108" s="311"/>
      <c r="K108" s="110"/>
      <c r="P108" s="311"/>
      <c r="Q108" s="335"/>
      <c r="R108" s="344"/>
      <c r="S108" s="335"/>
      <c r="T108" s="344"/>
      <c r="V108" s="311"/>
    </row>
    <row r="109" spans="1:22" x14ac:dyDescent="0.25">
      <c r="A109" s="311"/>
      <c r="K109" s="110"/>
      <c r="P109" s="311"/>
      <c r="Q109" s="335"/>
      <c r="R109" s="344"/>
      <c r="S109" s="335"/>
      <c r="T109" s="344"/>
      <c r="V109" s="311"/>
    </row>
    <row r="110" spans="1:22" x14ac:dyDescent="0.25">
      <c r="A110" s="311"/>
      <c r="K110" s="110"/>
      <c r="P110" s="311"/>
      <c r="Q110" s="335"/>
      <c r="R110" s="344"/>
      <c r="S110" s="335"/>
      <c r="T110" s="344"/>
      <c r="V110" s="311"/>
    </row>
    <row r="111" spans="1:22" x14ac:dyDescent="0.25">
      <c r="A111" s="311"/>
      <c r="K111" s="110"/>
      <c r="P111" s="311"/>
      <c r="Q111" s="335"/>
      <c r="R111" s="344"/>
      <c r="S111" s="335"/>
      <c r="T111" s="344"/>
      <c r="V111" s="311"/>
    </row>
    <row r="112" spans="1:22" x14ac:dyDescent="0.25">
      <c r="A112" s="311"/>
      <c r="K112" s="110"/>
      <c r="P112" s="311"/>
      <c r="Q112" s="335"/>
      <c r="R112" s="344"/>
      <c r="S112" s="335"/>
      <c r="T112" s="344"/>
      <c r="V112" s="311"/>
    </row>
    <row r="113" spans="1:22" x14ac:dyDescent="0.25">
      <c r="A113" s="311"/>
      <c r="K113" s="110"/>
      <c r="P113" s="311"/>
      <c r="Q113" s="335"/>
      <c r="R113" s="344"/>
      <c r="S113" s="335"/>
      <c r="T113" s="344"/>
      <c r="V113" s="311"/>
    </row>
    <row r="114" spans="1:22" x14ac:dyDescent="0.25">
      <c r="A114" s="311"/>
      <c r="K114" s="110"/>
      <c r="P114" s="311"/>
      <c r="Q114" s="335"/>
      <c r="R114" s="344"/>
      <c r="S114" s="335"/>
      <c r="T114" s="344"/>
      <c r="V114" s="311"/>
    </row>
    <row r="115" spans="1:22" x14ac:dyDescent="0.25">
      <c r="A115" s="311"/>
      <c r="K115" s="110"/>
      <c r="P115" s="311"/>
      <c r="Q115" s="335"/>
      <c r="R115" s="344"/>
      <c r="S115" s="335"/>
      <c r="T115" s="344"/>
      <c r="V115" s="311"/>
    </row>
    <row r="116" spans="1:22" x14ac:dyDescent="0.25">
      <c r="A116" s="311"/>
      <c r="K116" s="110"/>
      <c r="P116" s="311"/>
      <c r="Q116" s="335"/>
      <c r="R116" s="344"/>
      <c r="S116" s="335"/>
      <c r="T116" s="344"/>
      <c r="V116" s="311"/>
    </row>
    <row r="117" spans="1:22" x14ac:dyDescent="0.25">
      <c r="A117" s="311"/>
      <c r="K117" s="110"/>
      <c r="P117" s="311"/>
      <c r="Q117" s="335"/>
      <c r="R117" s="344"/>
      <c r="S117" s="335"/>
      <c r="T117" s="344"/>
      <c r="V117" s="311"/>
    </row>
    <row r="118" spans="1:22" x14ac:dyDescent="0.25">
      <c r="A118" s="311"/>
      <c r="K118" s="110"/>
      <c r="P118" s="311"/>
      <c r="Q118" s="335"/>
      <c r="R118" s="344"/>
      <c r="S118" s="335"/>
      <c r="T118" s="344"/>
      <c r="V118" s="311"/>
    </row>
    <row r="119" spans="1:22" x14ac:dyDescent="0.25">
      <c r="A119" s="311"/>
      <c r="K119" s="110"/>
      <c r="P119" s="311"/>
      <c r="Q119" s="335"/>
      <c r="R119" s="344"/>
      <c r="S119" s="335"/>
      <c r="T119" s="344"/>
      <c r="V119" s="311"/>
    </row>
    <row r="120" spans="1:22" x14ac:dyDescent="0.25">
      <c r="A120" s="311"/>
      <c r="K120" s="110"/>
      <c r="P120" s="311"/>
      <c r="Q120" s="335"/>
      <c r="R120" s="344"/>
      <c r="S120" s="335"/>
      <c r="T120" s="344"/>
      <c r="V120" s="311"/>
    </row>
    <row r="121" spans="1:22" x14ac:dyDescent="0.25">
      <c r="A121" s="311"/>
      <c r="K121" s="110"/>
      <c r="P121" s="311"/>
      <c r="Q121" s="335"/>
      <c r="R121" s="344"/>
      <c r="S121" s="335"/>
      <c r="T121" s="344"/>
      <c r="V121" s="311"/>
    </row>
    <row r="122" spans="1:22" x14ac:dyDescent="0.25">
      <c r="A122" s="311"/>
      <c r="K122" s="110"/>
      <c r="P122" s="311"/>
      <c r="Q122" s="335"/>
      <c r="R122" s="344"/>
      <c r="S122" s="335"/>
      <c r="T122" s="344"/>
      <c r="V122" s="311"/>
    </row>
    <row r="123" spans="1:22" x14ac:dyDescent="0.25">
      <c r="A123" s="311"/>
      <c r="K123" s="110"/>
      <c r="P123" s="311"/>
      <c r="Q123" s="335"/>
      <c r="R123" s="344"/>
      <c r="S123" s="335"/>
      <c r="T123" s="344"/>
      <c r="V123" s="311"/>
    </row>
    <row r="124" spans="1:22" x14ac:dyDescent="0.25">
      <c r="A124" s="311"/>
      <c r="K124" s="110"/>
      <c r="P124" s="311"/>
      <c r="Q124" s="335"/>
      <c r="R124" s="344"/>
      <c r="S124" s="335"/>
      <c r="T124" s="344"/>
      <c r="V124" s="311"/>
    </row>
    <row r="125" spans="1:22" x14ac:dyDescent="0.25">
      <c r="A125" s="311"/>
      <c r="K125" s="110"/>
      <c r="P125" s="311"/>
      <c r="Q125" s="335"/>
      <c r="R125" s="344"/>
      <c r="S125" s="335"/>
      <c r="T125" s="344"/>
      <c r="V125" s="311"/>
    </row>
    <row r="126" spans="1:22" x14ac:dyDescent="0.25">
      <c r="A126" s="311"/>
      <c r="K126" s="110"/>
      <c r="P126" s="311"/>
      <c r="Q126" s="335"/>
      <c r="R126" s="344"/>
      <c r="S126" s="335"/>
      <c r="T126" s="344"/>
      <c r="V126" s="311"/>
    </row>
    <row r="127" spans="1:22" x14ac:dyDescent="0.25">
      <c r="A127" s="311"/>
      <c r="K127" s="110"/>
      <c r="P127" s="311"/>
      <c r="Q127" s="335"/>
      <c r="R127" s="344"/>
      <c r="S127" s="335"/>
      <c r="T127" s="344"/>
      <c r="V127" s="311"/>
    </row>
    <row r="128" spans="1:22" x14ac:dyDescent="0.25">
      <c r="A128" s="311"/>
      <c r="K128" s="110"/>
      <c r="P128" s="311"/>
      <c r="Q128" s="335"/>
      <c r="R128" s="344"/>
      <c r="S128" s="335"/>
      <c r="T128" s="344"/>
      <c r="V128" s="311"/>
    </row>
    <row r="129" spans="1:22" x14ac:dyDescent="0.25">
      <c r="A129" s="311"/>
      <c r="K129" s="110"/>
      <c r="P129" s="311"/>
      <c r="Q129" s="335"/>
      <c r="R129" s="344"/>
      <c r="S129" s="335"/>
      <c r="T129" s="344"/>
      <c r="V129" s="311"/>
    </row>
    <row r="130" spans="1:22" x14ac:dyDescent="0.25">
      <c r="A130" s="311"/>
      <c r="K130" s="110"/>
      <c r="P130" s="311"/>
      <c r="Q130" s="335"/>
      <c r="R130" s="344"/>
      <c r="S130" s="335"/>
      <c r="T130" s="344"/>
      <c r="V130" s="311"/>
    </row>
    <row r="131" spans="1:22" x14ac:dyDescent="0.25">
      <c r="A131" s="311"/>
      <c r="K131" s="110"/>
      <c r="P131" s="311"/>
      <c r="Q131" s="335"/>
      <c r="R131" s="344"/>
      <c r="S131" s="335"/>
      <c r="T131" s="344"/>
      <c r="V131" s="311"/>
    </row>
    <row r="132" spans="1:22" x14ac:dyDescent="0.25">
      <c r="A132" s="311"/>
      <c r="K132" s="110"/>
      <c r="P132" s="311"/>
      <c r="Q132" s="335"/>
      <c r="R132" s="344"/>
      <c r="S132" s="335"/>
      <c r="T132" s="344"/>
      <c r="V132" s="311"/>
    </row>
    <row r="133" spans="1:22" x14ac:dyDescent="0.25">
      <c r="A133" s="311"/>
      <c r="K133" s="110"/>
      <c r="P133" s="311"/>
      <c r="Q133" s="335"/>
      <c r="R133" s="344"/>
      <c r="S133" s="335"/>
      <c r="T133" s="344"/>
      <c r="V133" s="311"/>
    </row>
    <row r="134" spans="1:22" x14ac:dyDescent="0.25">
      <c r="A134" s="311"/>
      <c r="K134" s="110"/>
      <c r="P134" s="311"/>
      <c r="Q134" s="335"/>
      <c r="R134" s="344"/>
      <c r="S134" s="335"/>
      <c r="T134" s="344"/>
      <c r="V134" s="311"/>
    </row>
    <row r="135" spans="1:22" x14ac:dyDescent="0.25">
      <c r="A135" s="311"/>
      <c r="K135" s="110"/>
      <c r="P135" s="311"/>
      <c r="Q135" s="335"/>
      <c r="R135" s="344"/>
      <c r="S135" s="335"/>
      <c r="T135" s="344"/>
      <c r="V135" s="311"/>
    </row>
    <row r="136" spans="1:22" x14ac:dyDescent="0.25">
      <c r="A136" s="311"/>
      <c r="K136" s="110"/>
      <c r="P136" s="311"/>
      <c r="Q136" s="335"/>
      <c r="R136" s="344"/>
      <c r="S136" s="335"/>
      <c r="T136" s="344"/>
      <c r="V136" s="311"/>
    </row>
    <row r="137" spans="1:22" x14ac:dyDescent="0.25">
      <c r="A137" s="311"/>
      <c r="K137" s="110"/>
      <c r="P137" s="311"/>
      <c r="Q137" s="335"/>
      <c r="R137" s="344"/>
      <c r="S137" s="335"/>
      <c r="T137" s="344"/>
      <c r="V137" s="311"/>
    </row>
    <row r="138" spans="1:22" x14ac:dyDescent="0.25">
      <c r="A138" s="311"/>
      <c r="K138" s="110"/>
      <c r="P138" s="311"/>
      <c r="Q138" s="335"/>
      <c r="R138" s="344"/>
      <c r="S138" s="335"/>
      <c r="T138" s="344"/>
      <c r="V138" s="311"/>
    </row>
    <row r="139" spans="1:22" x14ac:dyDescent="0.25">
      <c r="A139" s="311"/>
      <c r="K139" s="110"/>
      <c r="P139" s="311"/>
      <c r="Q139" s="335"/>
      <c r="R139" s="344"/>
      <c r="S139" s="335"/>
      <c r="T139" s="344"/>
      <c r="V139" s="311"/>
    </row>
    <row r="140" spans="1:22" x14ac:dyDescent="0.25">
      <c r="A140" s="311"/>
      <c r="K140" s="110"/>
      <c r="P140" s="311"/>
      <c r="Q140" s="335"/>
      <c r="R140" s="344"/>
      <c r="S140" s="335"/>
      <c r="T140" s="344"/>
      <c r="V140" s="311"/>
    </row>
    <row r="141" spans="1:22" x14ac:dyDescent="0.25">
      <c r="A141" s="311"/>
      <c r="K141" s="110"/>
      <c r="P141" s="311"/>
      <c r="Q141" s="335"/>
      <c r="R141" s="344"/>
      <c r="S141" s="335"/>
      <c r="T141" s="344"/>
      <c r="V141" s="311"/>
    </row>
    <row r="142" spans="1:22" x14ac:dyDescent="0.25">
      <c r="A142" s="311"/>
      <c r="K142" s="110"/>
      <c r="P142" s="311"/>
      <c r="Q142" s="335"/>
      <c r="R142" s="344"/>
      <c r="S142" s="335"/>
      <c r="T142" s="344"/>
      <c r="V142" s="311"/>
    </row>
    <row r="143" spans="1:22" x14ac:dyDescent="0.25">
      <c r="A143" s="311"/>
      <c r="K143" s="110"/>
      <c r="P143" s="311"/>
      <c r="Q143" s="335"/>
      <c r="R143" s="344"/>
      <c r="S143" s="335"/>
      <c r="T143" s="344"/>
      <c r="V143" s="311"/>
    </row>
    <row r="144" spans="1:22" x14ac:dyDescent="0.25">
      <c r="A144" s="311"/>
      <c r="K144" s="110"/>
      <c r="P144" s="311"/>
      <c r="Q144" s="335"/>
      <c r="R144" s="344"/>
      <c r="S144" s="335"/>
      <c r="T144" s="344"/>
      <c r="V144" s="311"/>
    </row>
    <row r="145" spans="1:22" x14ac:dyDescent="0.25">
      <c r="A145" s="311"/>
      <c r="K145" s="110"/>
      <c r="P145" s="311"/>
      <c r="Q145" s="335"/>
      <c r="R145" s="344"/>
      <c r="S145" s="335"/>
      <c r="T145" s="344"/>
      <c r="V145" s="311"/>
    </row>
    <row r="146" spans="1:22" x14ac:dyDescent="0.25">
      <c r="A146" s="311"/>
      <c r="K146" s="110"/>
      <c r="P146" s="311"/>
      <c r="Q146" s="335"/>
      <c r="R146" s="344"/>
      <c r="S146" s="335"/>
      <c r="T146" s="344"/>
      <c r="V146" s="311"/>
    </row>
    <row r="147" spans="1:22" x14ac:dyDescent="0.25">
      <c r="A147" s="311"/>
      <c r="K147" s="110"/>
      <c r="P147" s="311"/>
      <c r="Q147" s="335"/>
      <c r="R147" s="344"/>
      <c r="S147" s="335"/>
      <c r="T147" s="344"/>
      <c r="V147" s="311"/>
    </row>
    <row r="148" spans="1:22" x14ac:dyDescent="0.25">
      <c r="A148" s="311"/>
      <c r="K148" s="110"/>
      <c r="P148" s="311"/>
      <c r="Q148" s="335"/>
      <c r="R148" s="344"/>
      <c r="S148" s="335"/>
      <c r="T148" s="344"/>
      <c r="V148" s="311"/>
    </row>
    <row r="149" spans="1:22" x14ac:dyDescent="0.25">
      <c r="A149" s="311"/>
      <c r="K149" s="110"/>
      <c r="P149" s="311"/>
      <c r="Q149" s="335"/>
      <c r="R149" s="344"/>
      <c r="S149" s="335"/>
      <c r="T149" s="344"/>
      <c r="V149" s="311"/>
    </row>
    <row r="150" spans="1:22" x14ac:dyDescent="0.25">
      <c r="A150" s="311"/>
      <c r="K150" s="110"/>
      <c r="P150" s="311"/>
      <c r="Q150" s="335"/>
      <c r="R150" s="344"/>
      <c r="S150" s="335"/>
      <c r="T150" s="344"/>
      <c r="V150" s="311"/>
    </row>
    <row r="151" spans="1:22" x14ac:dyDescent="0.25">
      <c r="A151" s="311"/>
      <c r="K151" s="110"/>
      <c r="P151" s="311"/>
      <c r="Q151" s="335"/>
      <c r="R151" s="344"/>
      <c r="S151" s="335"/>
      <c r="T151" s="344"/>
      <c r="V151" s="311"/>
    </row>
    <row r="152" spans="1:22" x14ac:dyDescent="0.25">
      <c r="A152" s="311"/>
      <c r="K152" s="110"/>
      <c r="P152" s="311"/>
      <c r="Q152" s="335"/>
      <c r="R152" s="344"/>
      <c r="S152" s="335"/>
      <c r="T152" s="344"/>
      <c r="V152" s="311"/>
    </row>
    <row r="153" spans="1:22" x14ac:dyDescent="0.25">
      <c r="A153" s="311"/>
      <c r="K153" s="110"/>
      <c r="P153" s="311"/>
      <c r="Q153" s="335"/>
      <c r="R153" s="344"/>
      <c r="S153" s="335"/>
      <c r="T153" s="344"/>
      <c r="V153" s="311"/>
    </row>
    <row r="154" spans="1:22" x14ac:dyDescent="0.25">
      <c r="A154" s="311"/>
      <c r="K154" s="110"/>
      <c r="P154" s="311"/>
      <c r="Q154" s="335"/>
      <c r="R154" s="344"/>
      <c r="S154" s="335"/>
      <c r="T154" s="344"/>
      <c r="V154" s="311"/>
    </row>
    <row r="155" spans="1:22" x14ac:dyDescent="0.25">
      <c r="A155" s="311"/>
      <c r="K155" s="110"/>
      <c r="P155" s="311"/>
      <c r="Q155" s="335"/>
      <c r="R155" s="344"/>
      <c r="S155" s="335"/>
      <c r="T155" s="344"/>
      <c r="V155" s="311"/>
    </row>
    <row r="156" spans="1:22" x14ac:dyDescent="0.25">
      <c r="A156" s="311"/>
      <c r="K156" s="110"/>
      <c r="P156" s="311"/>
      <c r="Q156" s="335"/>
      <c r="R156" s="344"/>
      <c r="S156" s="335"/>
      <c r="T156" s="344"/>
      <c r="V156" s="311"/>
    </row>
    <row r="157" spans="1:22" x14ac:dyDescent="0.25">
      <c r="A157" s="311"/>
      <c r="K157" s="110"/>
      <c r="P157" s="311"/>
      <c r="Q157" s="335"/>
      <c r="R157" s="344"/>
      <c r="S157" s="335"/>
      <c r="T157" s="344"/>
      <c r="V157" s="311"/>
    </row>
    <row r="158" spans="1:22" x14ac:dyDescent="0.25">
      <c r="A158" s="311"/>
      <c r="K158" s="110"/>
      <c r="P158" s="311"/>
      <c r="Q158" s="335"/>
      <c r="R158" s="344"/>
      <c r="S158" s="335"/>
      <c r="T158" s="344"/>
      <c r="V158" s="311"/>
    </row>
    <row r="159" spans="1:22" x14ac:dyDescent="0.25">
      <c r="A159" s="311"/>
      <c r="K159" s="110"/>
      <c r="P159" s="311"/>
      <c r="Q159" s="335"/>
      <c r="R159" s="344"/>
      <c r="S159" s="335"/>
      <c r="T159" s="344"/>
      <c r="V159" s="311"/>
    </row>
    <row r="160" spans="1:22" x14ac:dyDescent="0.25">
      <c r="A160" s="311"/>
      <c r="K160" s="110"/>
      <c r="P160" s="311"/>
      <c r="Q160" s="335"/>
      <c r="R160" s="344"/>
      <c r="S160" s="335"/>
      <c r="T160" s="344"/>
      <c r="V160" s="311"/>
    </row>
    <row r="161" spans="1:22" x14ac:dyDescent="0.25">
      <c r="A161" s="311"/>
      <c r="K161" s="110"/>
      <c r="P161" s="311"/>
      <c r="Q161" s="335"/>
      <c r="R161" s="344"/>
      <c r="S161" s="335"/>
      <c r="T161" s="344"/>
      <c r="V161" s="311"/>
    </row>
    <row r="162" spans="1:22" x14ac:dyDescent="0.25">
      <c r="A162" s="311"/>
      <c r="K162" s="110"/>
      <c r="P162" s="311"/>
      <c r="Q162" s="335"/>
      <c r="R162" s="344"/>
      <c r="S162" s="335"/>
      <c r="T162" s="344"/>
      <c r="V162" s="311"/>
    </row>
    <row r="163" spans="1:22" x14ac:dyDescent="0.25">
      <c r="A163" s="311"/>
      <c r="K163" s="110"/>
      <c r="P163" s="311"/>
      <c r="Q163" s="335"/>
      <c r="R163" s="344"/>
      <c r="S163" s="335"/>
      <c r="T163" s="344"/>
      <c r="V163" s="311"/>
    </row>
    <row r="164" spans="1:22" x14ac:dyDescent="0.25">
      <c r="A164" s="311"/>
      <c r="K164" s="110"/>
      <c r="P164" s="311"/>
      <c r="Q164" s="335"/>
      <c r="R164" s="344"/>
      <c r="S164" s="335"/>
      <c r="T164" s="344"/>
      <c r="V164" s="311"/>
    </row>
    <row r="165" spans="1:22" x14ac:dyDescent="0.25">
      <c r="A165" s="311"/>
      <c r="K165" s="110"/>
      <c r="P165" s="311"/>
      <c r="Q165" s="335"/>
      <c r="R165" s="344"/>
      <c r="S165" s="335"/>
      <c r="T165" s="344"/>
      <c r="V165" s="311"/>
    </row>
    <row r="166" spans="1:22" x14ac:dyDescent="0.25">
      <c r="A166" s="311"/>
      <c r="K166" s="110"/>
      <c r="P166" s="311"/>
      <c r="Q166" s="335"/>
      <c r="R166" s="344"/>
      <c r="S166" s="335"/>
      <c r="T166" s="344"/>
      <c r="V166" s="311"/>
    </row>
    <row r="167" spans="1:22" x14ac:dyDescent="0.25">
      <c r="A167" s="311"/>
      <c r="K167" s="110"/>
      <c r="P167" s="311"/>
      <c r="Q167" s="335"/>
      <c r="R167" s="344"/>
      <c r="S167" s="335"/>
      <c r="T167" s="344"/>
      <c r="V167" s="311"/>
    </row>
    <row r="168" spans="1:22" x14ac:dyDescent="0.25">
      <c r="A168" s="311"/>
      <c r="K168" s="110"/>
      <c r="P168" s="311"/>
      <c r="Q168" s="335"/>
      <c r="R168" s="344"/>
      <c r="S168" s="335"/>
      <c r="T168" s="344"/>
      <c r="V168" s="311"/>
    </row>
    <row r="169" spans="1:22" x14ac:dyDescent="0.25">
      <c r="A169" s="311"/>
      <c r="K169" s="110"/>
      <c r="P169" s="311"/>
      <c r="Q169" s="335"/>
      <c r="R169" s="344"/>
      <c r="S169" s="335"/>
      <c r="T169" s="344"/>
      <c r="V169" s="311"/>
    </row>
    <row r="170" spans="1:22" x14ac:dyDescent="0.25">
      <c r="A170" s="311"/>
      <c r="K170" s="110"/>
      <c r="P170" s="311"/>
      <c r="Q170" s="335"/>
      <c r="R170" s="344"/>
      <c r="S170" s="335"/>
      <c r="T170" s="344"/>
      <c r="V170" s="311"/>
    </row>
    <row r="171" spans="1:22" x14ac:dyDescent="0.25">
      <c r="A171" s="311"/>
      <c r="K171" s="110"/>
      <c r="P171" s="311"/>
      <c r="Q171" s="335"/>
      <c r="R171" s="344"/>
      <c r="S171" s="335"/>
      <c r="T171" s="344"/>
      <c r="V171" s="311"/>
    </row>
    <row r="172" spans="1:22" x14ac:dyDescent="0.25">
      <c r="A172" s="311"/>
      <c r="K172" s="110"/>
      <c r="P172" s="311"/>
      <c r="Q172" s="335"/>
      <c r="R172" s="344"/>
      <c r="S172" s="335"/>
      <c r="T172" s="344"/>
      <c r="V172" s="311"/>
    </row>
    <row r="173" spans="1:22" x14ac:dyDescent="0.25">
      <c r="A173" s="311"/>
      <c r="K173" s="110"/>
      <c r="P173" s="311"/>
      <c r="Q173" s="335"/>
      <c r="R173" s="344"/>
      <c r="S173" s="335"/>
      <c r="T173" s="344"/>
      <c r="V173" s="311"/>
    </row>
    <row r="174" spans="1:22" x14ac:dyDescent="0.25">
      <c r="A174" s="311"/>
      <c r="K174" s="110"/>
      <c r="P174" s="311"/>
      <c r="Q174" s="335"/>
      <c r="R174" s="344"/>
      <c r="S174" s="335"/>
      <c r="T174" s="344"/>
      <c r="V174" s="311"/>
    </row>
    <row r="175" spans="1:22" x14ac:dyDescent="0.25">
      <c r="A175" s="311"/>
      <c r="K175" s="110"/>
      <c r="P175" s="311"/>
      <c r="Q175" s="335"/>
      <c r="R175" s="344"/>
      <c r="S175" s="335"/>
      <c r="T175" s="344"/>
      <c r="V175" s="311"/>
    </row>
    <row r="176" spans="1:22" x14ac:dyDescent="0.25">
      <c r="A176" s="311"/>
      <c r="K176" s="110"/>
      <c r="P176" s="311"/>
      <c r="Q176" s="335"/>
      <c r="R176" s="344"/>
      <c r="S176" s="335"/>
      <c r="T176" s="344"/>
      <c r="V176" s="311"/>
    </row>
    <row r="177" spans="1:22" x14ac:dyDescent="0.25">
      <c r="A177" s="311"/>
      <c r="K177" s="110"/>
      <c r="P177" s="311"/>
      <c r="Q177" s="335"/>
      <c r="R177" s="344"/>
      <c r="S177" s="335"/>
      <c r="T177" s="344"/>
      <c r="V177" s="311"/>
    </row>
    <row r="178" spans="1:22" x14ac:dyDescent="0.25">
      <c r="A178" s="311"/>
      <c r="K178" s="110"/>
      <c r="P178" s="311"/>
      <c r="Q178" s="335"/>
      <c r="R178" s="344"/>
      <c r="S178" s="335"/>
      <c r="T178" s="344"/>
      <c r="V178" s="311"/>
    </row>
    <row r="179" spans="1:22" x14ac:dyDescent="0.25">
      <c r="A179" s="311"/>
      <c r="K179" s="110"/>
      <c r="P179" s="311"/>
      <c r="Q179" s="335"/>
      <c r="R179" s="344"/>
      <c r="S179" s="335"/>
      <c r="T179" s="344"/>
      <c r="V179" s="311"/>
    </row>
    <row r="180" spans="1:22" x14ac:dyDescent="0.25">
      <c r="A180" s="311"/>
      <c r="K180" s="110"/>
      <c r="P180" s="311"/>
      <c r="Q180" s="335"/>
      <c r="R180" s="344"/>
      <c r="S180" s="335"/>
      <c r="T180" s="344"/>
      <c r="V180" s="311"/>
    </row>
    <row r="181" spans="1:22" x14ac:dyDescent="0.25">
      <c r="A181" s="311"/>
      <c r="K181" s="110"/>
      <c r="P181" s="311"/>
      <c r="Q181" s="335"/>
      <c r="R181" s="344"/>
      <c r="S181" s="335"/>
      <c r="T181" s="344"/>
      <c r="V181" s="311"/>
    </row>
    <row r="182" spans="1:22" x14ac:dyDescent="0.25">
      <c r="A182" s="311"/>
      <c r="K182" s="110"/>
      <c r="P182" s="311"/>
      <c r="Q182" s="335"/>
      <c r="R182" s="344"/>
      <c r="S182" s="335"/>
      <c r="T182" s="344"/>
      <c r="V182" s="311"/>
    </row>
    <row r="183" spans="1:22" x14ac:dyDescent="0.25">
      <c r="A183" s="311"/>
      <c r="K183" s="110"/>
      <c r="P183" s="311"/>
      <c r="Q183" s="335"/>
      <c r="R183" s="344"/>
      <c r="S183" s="335"/>
      <c r="T183" s="344"/>
      <c r="V183" s="311"/>
    </row>
    <row r="184" spans="1:22" x14ac:dyDescent="0.25">
      <c r="A184" s="311"/>
      <c r="K184" s="110"/>
      <c r="P184" s="311"/>
      <c r="Q184" s="335"/>
      <c r="R184" s="344"/>
      <c r="S184" s="335"/>
      <c r="T184" s="344"/>
      <c r="V184" s="311"/>
    </row>
    <row r="185" spans="1:22" x14ac:dyDescent="0.25">
      <c r="A185" s="311"/>
      <c r="K185" s="110"/>
      <c r="P185" s="311"/>
      <c r="Q185" s="335"/>
      <c r="R185" s="344"/>
      <c r="S185" s="335"/>
      <c r="T185" s="344"/>
      <c r="V185" s="311"/>
    </row>
    <row r="186" spans="1:22" x14ac:dyDescent="0.25">
      <c r="A186" s="311"/>
      <c r="K186" s="110"/>
      <c r="P186" s="311"/>
      <c r="Q186" s="335"/>
      <c r="R186" s="344"/>
      <c r="S186" s="335"/>
      <c r="T186" s="344"/>
      <c r="V186" s="311"/>
    </row>
    <row r="187" spans="1:22" x14ac:dyDescent="0.25">
      <c r="A187" s="311"/>
      <c r="K187" s="110"/>
      <c r="P187" s="311"/>
      <c r="Q187" s="335"/>
      <c r="R187" s="344"/>
      <c r="S187" s="335"/>
      <c r="T187" s="344"/>
      <c r="V187" s="311"/>
    </row>
    <row r="188" spans="1:22" x14ac:dyDescent="0.25">
      <c r="A188" s="311"/>
      <c r="K188" s="110"/>
      <c r="P188" s="311"/>
      <c r="Q188" s="335"/>
      <c r="R188" s="344"/>
      <c r="S188" s="335"/>
      <c r="T188" s="344"/>
      <c r="V188" s="311"/>
    </row>
    <row r="189" spans="1:22" x14ac:dyDescent="0.25">
      <c r="A189" s="311"/>
      <c r="K189" s="110"/>
      <c r="P189" s="311"/>
      <c r="Q189" s="335"/>
      <c r="R189" s="344"/>
      <c r="S189" s="335"/>
      <c r="T189" s="344"/>
      <c r="V189" s="311"/>
    </row>
  </sheetData>
  <pageMargins left="0.7" right="0.7" top="0.75" bottom="0.75" header="0.3" footer="0.3"/>
  <pageSetup orientation="landscape" horizontalDpi="300" verticalDpi="300" r:id="rId1"/>
  <headerFooter>
    <oddHeader>&amp;CASI Webinar Income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6250-4544-48CE-992F-E37D9853F660}">
  <dimension ref="A1:Z195"/>
  <sheetViews>
    <sheetView topLeftCell="B1" zoomScaleNormal="100" workbookViewId="0">
      <selection activeCell="D12" sqref="D12"/>
    </sheetView>
  </sheetViews>
  <sheetFormatPr defaultColWidth="9.140625" defaultRowHeight="15" x14ac:dyDescent="0.25"/>
  <cols>
    <col min="1" max="1" width="8" style="311" hidden="1" customWidth="1"/>
    <col min="2" max="2" width="24.85546875" style="343" customWidth="1"/>
    <col min="3" max="5" width="9.7109375" style="311" customWidth="1"/>
    <col min="6" max="6" width="10.5703125" style="311" customWidth="1"/>
    <col min="7" max="7" width="9.28515625" style="311" customWidth="1"/>
    <col min="8" max="12" width="9.7109375" style="311" customWidth="1"/>
    <col min="13" max="13" width="11.5703125" style="110" customWidth="1"/>
    <col min="14" max="16" width="9.5703125" style="110" customWidth="1"/>
    <col min="17" max="17" width="11.5703125" style="110" customWidth="1"/>
    <col min="18" max="18" width="13.85546875" style="311" customWidth="1"/>
    <col min="19" max="19" width="9.7109375" style="335" customWidth="1"/>
    <col min="20" max="20" width="9.7109375" style="344" customWidth="1"/>
    <col min="21" max="21" width="9.7109375" style="335" customWidth="1"/>
    <col min="22" max="22" width="9.7109375" style="344" customWidth="1"/>
    <col min="23" max="23" width="11.85546875" style="344" customWidth="1"/>
    <col min="24" max="24" width="9.7109375" style="311" customWidth="1"/>
    <col min="25" max="16383" width="9.140625" style="311"/>
    <col min="16384" max="16384" width="9.140625" style="311" customWidth="1"/>
  </cols>
  <sheetData>
    <row r="1" spans="1:26" ht="30" x14ac:dyDescent="0.25">
      <c r="A1" s="505" t="s">
        <v>75</v>
      </c>
      <c r="B1" s="435" t="s">
        <v>0</v>
      </c>
      <c r="C1" s="280" t="s">
        <v>1</v>
      </c>
      <c r="D1" s="281" t="s">
        <v>2</v>
      </c>
      <c r="E1" s="281" t="s">
        <v>3</v>
      </c>
      <c r="F1" s="281" t="s">
        <v>4</v>
      </c>
      <c r="G1" s="282" t="s">
        <v>3</v>
      </c>
      <c r="H1" s="281" t="s">
        <v>1</v>
      </c>
      <c r="I1" s="281" t="s">
        <v>2</v>
      </c>
      <c r="J1" s="281" t="s">
        <v>3</v>
      </c>
      <c r="K1" s="281" t="s">
        <v>4</v>
      </c>
      <c r="L1" s="282" t="s">
        <v>3</v>
      </c>
      <c r="M1" s="280" t="s">
        <v>1</v>
      </c>
      <c r="N1" s="281" t="s">
        <v>2</v>
      </c>
      <c r="O1" s="281" t="s">
        <v>3</v>
      </c>
      <c r="P1" s="281" t="s">
        <v>4</v>
      </c>
      <c r="Q1" s="286" t="s">
        <v>3</v>
      </c>
      <c r="R1" s="280" t="s">
        <v>1</v>
      </c>
      <c r="S1" s="281" t="s">
        <v>2</v>
      </c>
      <c r="T1" s="283" t="s">
        <v>3</v>
      </c>
      <c r="U1" s="281" t="s">
        <v>4</v>
      </c>
      <c r="V1" s="283" t="s">
        <v>3</v>
      </c>
      <c r="W1" s="285" t="s">
        <v>52</v>
      </c>
      <c r="X1" s="168" t="s">
        <v>26</v>
      </c>
    </row>
    <row r="2" spans="1:26" x14ac:dyDescent="0.25">
      <c r="A2" s="505">
        <v>3254</v>
      </c>
      <c r="B2" s="347" t="s">
        <v>6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157"/>
      <c r="X2" s="312"/>
    </row>
    <row r="3" spans="1:26" x14ac:dyDescent="0.25">
      <c r="A3" s="505"/>
      <c r="B3" s="516" t="s">
        <v>7</v>
      </c>
      <c r="C3" s="265">
        <v>44286</v>
      </c>
      <c r="D3" s="266"/>
      <c r="E3" s="293"/>
      <c r="F3" s="266"/>
      <c r="G3" s="465"/>
      <c r="H3" s="466">
        <v>44377</v>
      </c>
      <c r="I3" s="266"/>
      <c r="J3" s="293"/>
      <c r="K3" s="266"/>
      <c r="L3" s="295"/>
      <c r="M3" s="218">
        <v>44469</v>
      </c>
      <c r="N3" s="221">
        <v>1</v>
      </c>
      <c r="O3" s="220">
        <v>21</v>
      </c>
      <c r="P3" s="221"/>
      <c r="Q3" s="217"/>
      <c r="R3" s="313">
        <v>44561</v>
      </c>
      <c r="S3" s="314">
        <v>1</v>
      </c>
      <c r="T3" s="315">
        <v>29</v>
      </c>
      <c r="U3" s="314"/>
      <c r="V3" s="316"/>
      <c r="W3" s="372">
        <f>T3+V3</f>
        <v>29</v>
      </c>
      <c r="X3" s="377">
        <f>E3+G3+J3+L3+O3+Q3+T3+V3</f>
        <v>50</v>
      </c>
      <c r="Y3" s="463"/>
    </row>
    <row r="4" spans="1:26" x14ac:dyDescent="0.25">
      <c r="A4" s="505">
        <v>3256</v>
      </c>
      <c r="B4" s="350" t="s">
        <v>8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48"/>
      <c r="N4" s="349"/>
      <c r="O4" s="350"/>
      <c r="P4" s="349"/>
      <c r="Q4" s="350"/>
      <c r="R4" s="350"/>
      <c r="S4" s="350"/>
      <c r="T4" s="350"/>
      <c r="U4" s="350"/>
      <c r="V4" s="350"/>
      <c r="W4" s="156"/>
      <c r="X4" s="317"/>
    </row>
    <row r="5" spans="1:26" x14ac:dyDescent="0.25">
      <c r="A5" s="505"/>
      <c r="B5" s="517" t="s">
        <v>9</v>
      </c>
      <c r="C5" s="265">
        <v>44286</v>
      </c>
      <c r="D5" s="271"/>
      <c r="E5" s="272"/>
      <c r="F5" s="271"/>
      <c r="G5" s="467"/>
      <c r="H5" s="466">
        <v>44377</v>
      </c>
      <c r="I5" s="271">
        <v>1</v>
      </c>
      <c r="J5" s="272">
        <v>21</v>
      </c>
      <c r="K5" s="271"/>
      <c r="L5" s="273"/>
      <c r="M5" s="218">
        <v>44104</v>
      </c>
      <c r="N5" s="221">
        <v>8</v>
      </c>
      <c r="O5" s="220">
        <v>176</v>
      </c>
      <c r="P5" s="221"/>
      <c r="Q5" s="217"/>
      <c r="R5" s="313">
        <v>44561</v>
      </c>
      <c r="S5" s="314">
        <v>2</v>
      </c>
      <c r="T5" s="315">
        <v>58</v>
      </c>
      <c r="U5" s="314"/>
      <c r="V5" s="316"/>
      <c r="W5" s="372">
        <f>T5+V5</f>
        <v>58</v>
      </c>
      <c r="X5" s="377">
        <f>E5+G5+J5+L5+O5+Q5+T5+V5</f>
        <v>255</v>
      </c>
    </row>
    <row r="6" spans="1:26" x14ac:dyDescent="0.25">
      <c r="A6" s="505">
        <v>3257</v>
      </c>
      <c r="B6" s="347" t="s">
        <v>10</v>
      </c>
      <c r="C6" s="347"/>
      <c r="D6" s="347"/>
      <c r="E6" s="347"/>
      <c r="F6" s="347"/>
      <c r="G6" s="347"/>
      <c r="H6" s="347"/>
      <c r="I6" s="347"/>
      <c r="J6" s="347"/>
      <c r="K6" s="347"/>
      <c r="L6" s="469"/>
      <c r="M6" s="345"/>
      <c r="N6" s="346"/>
      <c r="O6" s="347"/>
      <c r="P6" s="346"/>
      <c r="Q6" s="347"/>
      <c r="R6" s="347"/>
      <c r="S6" s="347"/>
      <c r="T6" s="347"/>
      <c r="U6" s="347"/>
      <c r="V6" s="347"/>
      <c r="W6" s="157"/>
      <c r="X6" s="317"/>
    </row>
    <row r="7" spans="1:26" x14ac:dyDescent="0.25">
      <c r="A7" s="505"/>
      <c r="B7" s="516" t="s">
        <v>11</v>
      </c>
      <c r="C7" s="265">
        <v>44286</v>
      </c>
      <c r="D7" s="266"/>
      <c r="E7" s="267"/>
      <c r="F7" s="266"/>
      <c r="G7" s="289"/>
      <c r="H7" s="466">
        <v>44377</v>
      </c>
      <c r="I7" s="266"/>
      <c r="J7" s="267"/>
      <c r="K7" s="266"/>
      <c r="L7" s="268"/>
      <c r="M7" s="218">
        <v>44104</v>
      </c>
      <c r="N7" s="221">
        <v>1</v>
      </c>
      <c r="O7" s="220">
        <v>21</v>
      </c>
      <c r="P7" s="221"/>
      <c r="Q7" s="217"/>
      <c r="R7" s="313">
        <v>44561</v>
      </c>
      <c r="S7" s="314"/>
      <c r="T7" s="315"/>
      <c r="U7" s="314"/>
      <c r="V7" s="316"/>
      <c r="W7" s="372">
        <f>T7+V7</f>
        <v>0</v>
      </c>
      <c r="X7" s="377">
        <f>E7+G7+J7+L7+O7+Q7+T7+V7</f>
        <v>21</v>
      </c>
    </row>
    <row r="8" spans="1:26" x14ac:dyDescent="0.25">
      <c r="A8" s="505">
        <v>3258</v>
      </c>
      <c r="B8" s="350" t="s">
        <v>12</v>
      </c>
      <c r="C8" s="350"/>
      <c r="D8" s="350"/>
      <c r="E8" s="350"/>
      <c r="F8" s="350"/>
      <c r="G8" s="350"/>
      <c r="H8" s="350"/>
      <c r="I8" s="350"/>
      <c r="J8" s="350"/>
      <c r="K8" s="350"/>
      <c r="L8" s="470"/>
      <c r="M8" s="348"/>
      <c r="N8" s="349"/>
      <c r="O8" s="350"/>
      <c r="P8" s="349"/>
      <c r="Q8" s="350"/>
      <c r="R8" s="350"/>
      <c r="S8" s="350"/>
      <c r="T8" s="350"/>
      <c r="U8" s="350"/>
      <c r="V8" s="350"/>
      <c r="W8" s="156"/>
      <c r="X8" s="317"/>
    </row>
    <row r="9" spans="1:26" x14ac:dyDescent="0.25">
      <c r="A9" s="505"/>
      <c r="B9" s="517" t="s">
        <v>13</v>
      </c>
      <c r="C9" s="265">
        <v>44286</v>
      </c>
      <c r="D9" s="271"/>
      <c r="E9" s="272"/>
      <c r="F9" s="271"/>
      <c r="G9" s="467"/>
      <c r="H9" s="466">
        <v>44377</v>
      </c>
      <c r="I9" s="271"/>
      <c r="J9" s="272"/>
      <c r="K9" s="271"/>
      <c r="L9" s="273"/>
      <c r="M9" s="218">
        <v>44104</v>
      </c>
      <c r="N9" s="221">
        <v>1</v>
      </c>
      <c r="O9" s="220">
        <v>21</v>
      </c>
      <c r="P9" s="221"/>
      <c r="Q9" s="217"/>
      <c r="R9" s="313">
        <v>44561</v>
      </c>
      <c r="S9" s="314"/>
      <c r="T9" s="315"/>
      <c r="U9" s="314"/>
      <c r="V9" s="316"/>
      <c r="W9" s="372">
        <f>T9+Q9</f>
        <v>0</v>
      </c>
      <c r="X9" s="377">
        <f>E9+G9+J9+L9+O9+Q9+T9+V9</f>
        <v>21</v>
      </c>
    </row>
    <row r="10" spans="1:26" x14ac:dyDescent="0.25">
      <c r="A10" s="505">
        <v>3259</v>
      </c>
      <c r="B10" s="347" t="s">
        <v>14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469"/>
      <c r="M10" s="345"/>
      <c r="N10" s="346"/>
      <c r="O10" s="347"/>
      <c r="P10" s="346"/>
      <c r="Q10" s="347"/>
      <c r="R10" s="347"/>
      <c r="S10" s="347"/>
      <c r="T10" s="347"/>
      <c r="U10" s="347"/>
      <c r="V10" s="347"/>
      <c r="W10" s="157"/>
      <c r="X10" s="317"/>
    </row>
    <row r="11" spans="1:26" x14ac:dyDescent="0.25">
      <c r="A11" s="505"/>
      <c r="B11" s="516" t="s">
        <v>11</v>
      </c>
      <c r="C11" s="265">
        <v>44286</v>
      </c>
      <c r="D11" s="266"/>
      <c r="E11" s="267"/>
      <c r="F11" s="266"/>
      <c r="G11" s="289"/>
      <c r="H11" s="466">
        <v>44377</v>
      </c>
      <c r="I11" s="266"/>
      <c r="J11" s="267"/>
      <c r="K11" s="266"/>
      <c r="L11" s="289"/>
      <c r="M11" s="218">
        <v>44104</v>
      </c>
      <c r="N11" s="290">
        <v>1</v>
      </c>
      <c r="O11" s="220">
        <v>29</v>
      </c>
      <c r="P11" s="290"/>
      <c r="Q11" s="217"/>
      <c r="R11" s="313">
        <v>44561</v>
      </c>
      <c r="S11" s="314"/>
      <c r="T11" s="315"/>
      <c r="U11" s="314"/>
      <c r="V11" s="316"/>
      <c r="W11" s="372">
        <f>T11+V11</f>
        <v>0</v>
      </c>
      <c r="X11" s="377">
        <f>E11+G11+J11+L11+O11+Q11+T11+V11</f>
        <v>29</v>
      </c>
    </row>
    <row r="12" spans="1:26" x14ac:dyDescent="0.25">
      <c r="A12" s="505">
        <v>3260</v>
      </c>
      <c r="B12" s="350" t="s">
        <v>15</v>
      </c>
      <c r="C12" s="350"/>
      <c r="D12" s="350"/>
      <c r="E12" s="350"/>
      <c r="F12" s="350"/>
      <c r="G12" s="350"/>
      <c r="H12" s="350"/>
      <c r="I12" s="350"/>
      <c r="J12" s="350"/>
      <c r="K12" s="350"/>
      <c r="L12" s="470"/>
      <c r="M12" s="348"/>
      <c r="N12" s="349"/>
      <c r="O12" s="350"/>
      <c r="P12" s="349"/>
      <c r="Q12" s="350"/>
      <c r="R12" s="350"/>
      <c r="S12" s="350"/>
      <c r="T12" s="350"/>
      <c r="U12" s="350"/>
      <c r="V12" s="350"/>
      <c r="W12" s="156"/>
      <c r="X12" s="317"/>
    </row>
    <row r="13" spans="1:26" x14ac:dyDescent="0.25">
      <c r="A13" s="505"/>
      <c r="B13" s="517" t="s">
        <v>16</v>
      </c>
      <c r="C13" s="265">
        <v>44286</v>
      </c>
      <c r="D13" s="271"/>
      <c r="E13" s="272"/>
      <c r="F13" s="271"/>
      <c r="G13" s="467"/>
      <c r="H13" s="466">
        <v>44377</v>
      </c>
      <c r="I13" s="271">
        <v>1</v>
      </c>
      <c r="J13" s="272">
        <v>21</v>
      </c>
      <c r="K13" s="271"/>
      <c r="L13" s="273"/>
      <c r="M13" s="218">
        <v>44104</v>
      </c>
      <c r="N13" s="221">
        <v>7</v>
      </c>
      <c r="O13" s="220">
        <v>155</v>
      </c>
      <c r="P13" s="221"/>
      <c r="Q13" s="217"/>
      <c r="R13" s="313">
        <v>44561</v>
      </c>
      <c r="S13" s="314">
        <v>1</v>
      </c>
      <c r="T13" s="315">
        <v>29</v>
      </c>
      <c r="U13" s="314"/>
      <c r="V13" s="316"/>
      <c r="W13" s="372">
        <f>T13+V13</f>
        <v>29</v>
      </c>
      <c r="X13" s="377">
        <f>E13+G13+J13+L13+O13+Q13+T13+V13</f>
        <v>205</v>
      </c>
      <c r="Z13" s="518"/>
    </row>
    <row r="14" spans="1:26" x14ac:dyDescent="0.25">
      <c r="A14" s="505">
        <v>3261</v>
      </c>
      <c r="B14" s="347" t="s">
        <v>17</v>
      </c>
      <c r="C14" s="347"/>
      <c r="D14" s="347"/>
      <c r="E14" s="347"/>
      <c r="F14" s="347"/>
      <c r="G14" s="347"/>
      <c r="H14" s="347"/>
      <c r="I14" s="347"/>
      <c r="J14" s="347"/>
      <c r="K14" s="347"/>
      <c r="L14" s="469"/>
      <c r="M14" s="345"/>
      <c r="N14" s="346"/>
      <c r="O14" s="347"/>
      <c r="P14" s="346"/>
      <c r="Q14" s="347"/>
      <c r="R14" s="347"/>
      <c r="S14" s="347"/>
      <c r="T14" s="347"/>
      <c r="U14" s="347"/>
      <c r="V14" s="347"/>
      <c r="W14" s="157"/>
      <c r="X14" s="317"/>
      <c r="Z14" s="518"/>
    </row>
    <row r="15" spans="1:26" x14ac:dyDescent="0.25">
      <c r="A15" s="505"/>
      <c r="B15" s="516" t="s">
        <v>18</v>
      </c>
      <c r="C15" s="265">
        <v>44286</v>
      </c>
      <c r="D15" s="266">
        <v>1</v>
      </c>
      <c r="E15" s="267">
        <v>29</v>
      </c>
      <c r="F15" s="266"/>
      <c r="G15" s="289"/>
      <c r="H15" s="466">
        <v>44377</v>
      </c>
      <c r="I15" s="266"/>
      <c r="J15" s="267"/>
      <c r="K15" s="266"/>
      <c r="L15" s="268"/>
      <c r="M15" s="218">
        <v>44104</v>
      </c>
      <c r="N15" s="221">
        <v>17</v>
      </c>
      <c r="O15" s="220">
        <v>389</v>
      </c>
      <c r="P15" s="221"/>
      <c r="Q15" s="217"/>
      <c r="R15" s="313">
        <v>44561</v>
      </c>
      <c r="S15" s="314"/>
      <c r="T15" s="315"/>
      <c r="U15" s="314"/>
      <c r="V15" s="316"/>
      <c r="W15" s="372">
        <f>T15+V15</f>
        <v>0</v>
      </c>
      <c r="X15" s="377">
        <f>E15+G15+J15+L15+O15+Q15+T15+V15</f>
        <v>418</v>
      </c>
      <c r="Z15" s="518"/>
    </row>
    <row r="16" spans="1:26" x14ac:dyDescent="0.25">
      <c r="A16" s="505">
        <v>3269</v>
      </c>
      <c r="B16" s="347" t="s">
        <v>53</v>
      </c>
      <c r="C16" s="347"/>
      <c r="D16" s="347"/>
      <c r="E16" s="347"/>
      <c r="F16" s="347"/>
      <c r="G16" s="347"/>
      <c r="H16" s="347"/>
      <c r="I16" s="347"/>
      <c r="J16" s="347"/>
      <c r="K16" s="347"/>
      <c r="L16" s="469"/>
      <c r="M16" s="345"/>
      <c r="N16" s="346"/>
      <c r="O16" s="347"/>
      <c r="P16" s="346"/>
      <c r="Q16" s="347"/>
      <c r="R16" s="347"/>
      <c r="S16" s="347"/>
      <c r="T16" s="347"/>
      <c r="U16" s="347"/>
      <c r="V16" s="347"/>
      <c r="W16" s="157"/>
      <c r="X16" s="317"/>
    </row>
    <row r="17" spans="1:24" x14ac:dyDescent="0.25">
      <c r="A17" s="505"/>
      <c r="B17" s="516" t="s">
        <v>20</v>
      </c>
      <c r="C17" s="265">
        <v>44286</v>
      </c>
      <c r="D17" s="259">
        <v>1</v>
      </c>
      <c r="E17" s="260">
        <v>29</v>
      </c>
      <c r="F17" s="259"/>
      <c r="G17" s="261"/>
      <c r="H17" s="466">
        <v>44377</v>
      </c>
      <c r="I17" s="259"/>
      <c r="J17" s="260"/>
      <c r="K17" s="259"/>
      <c r="L17" s="264"/>
      <c r="M17" s="218">
        <v>44104</v>
      </c>
      <c r="N17" s="221">
        <v>3</v>
      </c>
      <c r="O17" s="220">
        <v>63</v>
      </c>
      <c r="P17" s="221"/>
      <c r="Q17" s="217"/>
      <c r="R17" s="313">
        <v>44561</v>
      </c>
      <c r="S17" s="314">
        <v>1</v>
      </c>
      <c r="T17" s="315">
        <v>29</v>
      </c>
      <c r="U17" s="314">
        <v>1</v>
      </c>
      <c r="V17" s="316">
        <v>29</v>
      </c>
      <c r="W17" s="372">
        <f>T17+V17</f>
        <v>58</v>
      </c>
      <c r="X17" s="377">
        <f>E17+G17+J17+L17+O17+Q17+T17+V17</f>
        <v>150</v>
      </c>
    </row>
    <row r="18" spans="1:24" x14ac:dyDescent="0.25">
      <c r="A18" s="505">
        <v>3263</v>
      </c>
      <c r="B18" s="350" t="s">
        <v>22</v>
      </c>
      <c r="C18" s="350"/>
      <c r="D18" s="350"/>
      <c r="E18" s="350"/>
      <c r="F18" s="350"/>
      <c r="G18" s="350"/>
      <c r="H18" s="350"/>
      <c r="I18" s="350"/>
      <c r="J18" s="350"/>
      <c r="K18" s="350"/>
      <c r="L18" s="470"/>
      <c r="M18" s="348"/>
      <c r="N18" s="349"/>
      <c r="O18" s="350"/>
      <c r="P18" s="349"/>
      <c r="Q18" s="350"/>
      <c r="R18" s="350"/>
      <c r="S18" s="350"/>
      <c r="T18" s="350"/>
      <c r="U18" s="350"/>
      <c r="V18" s="350"/>
      <c r="W18" s="156"/>
      <c r="X18" s="317"/>
    </row>
    <row r="19" spans="1:24" x14ac:dyDescent="0.25">
      <c r="A19" s="505"/>
      <c r="B19" s="516" t="s">
        <v>23</v>
      </c>
      <c r="C19" s="265">
        <v>44286</v>
      </c>
      <c r="D19" s="259"/>
      <c r="E19" s="260"/>
      <c r="F19" s="259"/>
      <c r="G19" s="261"/>
      <c r="H19" s="466">
        <v>44377</v>
      </c>
      <c r="I19" s="259">
        <v>1</v>
      </c>
      <c r="J19" s="260">
        <v>21</v>
      </c>
      <c r="K19" s="259"/>
      <c r="L19" s="261"/>
      <c r="M19" s="218">
        <v>44104</v>
      </c>
      <c r="N19" s="221">
        <v>16</v>
      </c>
      <c r="O19" s="220">
        <v>344</v>
      </c>
      <c r="P19" s="221"/>
      <c r="Q19" s="217"/>
      <c r="R19" s="313">
        <v>44561</v>
      </c>
      <c r="S19" s="314"/>
      <c r="T19" s="315"/>
      <c r="U19" s="314"/>
      <c r="V19" s="316"/>
      <c r="W19" s="372">
        <f>T19+V19</f>
        <v>0</v>
      </c>
      <c r="X19" s="377">
        <f>E19+G19+J19+L19+O19+Q19+T19+V19</f>
        <v>365</v>
      </c>
    </row>
    <row r="20" spans="1:24" x14ac:dyDescent="0.25">
      <c r="A20" s="505">
        <v>3265</v>
      </c>
      <c r="B20" s="350" t="s">
        <v>27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470"/>
      <c r="M20" s="348"/>
      <c r="N20" s="349"/>
      <c r="O20" s="350"/>
      <c r="P20" s="349"/>
      <c r="Q20" s="350"/>
      <c r="R20" s="350"/>
      <c r="S20" s="350"/>
      <c r="T20" s="350"/>
      <c r="U20" s="350"/>
      <c r="V20" s="350"/>
      <c r="W20" s="156"/>
      <c r="X20" s="317"/>
    </row>
    <row r="21" spans="1:24" x14ac:dyDescent="0.25">
      <c r="A21" s="505"/>
      <c r="B21" s="516" t="s">
        <v>28</v>
      </c>
      <c r="C21" s="265">
        <v>44286</v>
      </c>
      <c r="D21" s="314"/>
      <c r="E21" s="315"/>
      <c r="F21" s="314"/>
      <c r="G21" s="316"/>
      <c r="H21" s="466">
        <v>44377</v>
      </c>
      <c r="I21" s="314">
        <v>1</v>
      </c>
      <c r="J21" s="315">
        <v>21</v>
      </c>
      <c r="K21" s="314"/>
      <c r="L21" s="316"/>
      <c r="M21" s="218">
        <v>44104</v>
      </c>
      <c r="N21" s="221">
        <v>2</v>
      </c>
      <c r="O21" s="220">
        <v>42</v>
      </c>
      <c r="P21" s="221"/>
      <c r="Q21" s="217"/>
      <c r="R21" s="313">
        <v>44561</v>
      </c>
      <c r="S21" s="314"/>
      <c r="T21" s="315"/>
      <c r="U21" s="314"/>
      <c r="V21" s="316"/>
      <c r="W21" s="372">
        <f>T21+V21</f>
        <v>0</v>
      </c>
      <c r="X21" s="377">
        <f>E21+G21+J21+L21+O21+Q21+T21+V21</f>
        <v>63</v>
      </c>
    </row>
    <row r="22" spans="1:24" x14ac:dyDescent="0.25">
      <c r="A22" s="505" t="s">
        <v>76</v>
      </c>
      <c r="B22" s="350" t="s">
        <v>29</v>
      </c>
      <c r="C22" s="350"/>
      <c r="D22" s="350"/>
      <c r="E22" s="350"/>
      <c r="F22" s="350"/>
      <c r="G22" s="350"/>
      <c r="H22" s="350"/>
      <c r="I22" s="350"/>
      <c r="J22" s="350"/>
      <c r="K22" s="350"/>
      <c r="L22" s="470"/>
      <c r="M22" s="348"/>
      <c r="N22" s="349"/>
      <c r="O22" s="350"/>
      <c r="P22" s="349"/>
      <c r="Q22" s="350"/>
      <c r="R22" s="350"/>
      <c r="S22" s="350"/>
      <c r="T22" s="350"/>
      <c r="U22" s="350"/>
      <c r="V22" s="350"/>
      <c r="W22" s="156"/>
      <c r="X22" s="317"/>
    </row>
    <row r="23" spans="1:24" x14ac:dyDescent="0.25">
      <c r="A23" s="505"/>
      <c r="B23" s="516" t="s">
        <v>30</v>
      </c>
      <c r="C23" s="265">
        <v>44286</v>
      </c>
      <c r="D23" s="314"/>
      <c r="E23" s="315"/>
      <c r="F23" s="314"/>
      <c r="G23" s="316"/>
      <c r="H23" s="466">
        <v>44377</v>
      </c>
      <c r="I23" s="314">
        <v>1</v>
      </c>
      <c r="J23" s="315">
        <v>21</v>
      </c>
      <c r="K23" s="314"/>
      <c r="L23" s="316"/>
      <c r="M23" s="218">
        <v>44104</v>
      </c>
      <c r="N23" s="221">
        <v>3</v>
      </c>
      <c r="O23" s="220">
        <v>71</v>
      </c>
      <c r="P23" s="221"/>
      <c r="Q23" s="217"/>
      <c r="R23" s="313">
        <v>44561</v>
      </c>
      <c r="S23" s="314">
        <v>1</v>
      </c>
      <c r="T23" s="315">
        <v>29</v>
      </c>
      <c r="U23" s="314"/>
      <c r="V23" s="316"/>
      <c r="W23" s="372">
        <f>T23+V23</f>
        <v>29</v>
      </c>
      <c r="X23" s="377">
        <f>E23+G23+J23+L23+O23+Q23+T23+V23</f>
        <v>121</v>
      </c>
    </row>
    <row r="24" spans="1:24" x14ac:dyDescent="0.25">
      <c r="A24" s="505" t="s">
        <v>77</v>
      </c>
      <c r="B24" s="350" t="s">
        <v>54</v>
      </c>
      <c r="C24" s="350"/>
      <c r="D24" s="350"/>
      <c r="E24" s="350"/>
      <c r="F24" s="350"/>
      <c r="G24" s="350"/>
      <c r="H24" s="350"/>
      <c r="I24" s="350"/>
      <c r="J24" s="350"/>
      <c r="K24" s="350"/>
      <c r="L24" s="470"/>
      <c r="M24" s="348"/>
      <c r="N24" s="349"/>
      <c r="O24" s="350"/>
      <c r="P24" s="349"/>
      <c r="Q24" s="350"/>
      <c r="R24" s="350"/>
      <c r="S24" s="350"/>
      <c r="T24" s="350"/>
      <c r="U24" s="350"/>
      <c r="V24" s="350"/>
      <c r="W24" s="156"/>
      <c r="X24" s="317"/>
    </row>
    <row r="25" spans="1:24" x14ac:dyDescent="0.25">
      <c r="A25" s="505"/>
      <c r="B25" s="516" t="s">
        <v>20</v>
      </c>
      <c r="C25" s="265">
        <v>44286</v>
      </c>
      <c r="D25" s="314"/>
      <c r="E25" s="315"/>
      <c r="F25" s="314"/>
      <c r="G25" s="316"/>
      <c r="H25" s="466">
        <v>44377</v>
      </c>
      <c r="I25" s="314"/>
      <c r="J25" s="315"/>
      <c r="K25" s="314"/>
      <c r="L25" s="316"/>
      <c r="M25" s="218">
        <v>44104</v>
      </c>
      <c r="N25" s="221"/>
      <c r="O25" s="220"/>
      <c r="P25" s="221"/>
      <c r="Q25" s="217"/>
      <c r="R25" s="313">
        <v>44561</v>
      </c>
      <c r="S25" s="314"/>
      <c r="T25" s="315"/>
      <c r="U25" s="314"/>
      <c r="V25" s="316"/>
      <c r="W25" s="372">
        <f>O25+Q25</f>
        <v>0</v>
      </c>
      <c r="X25" s="377">
        <f>E25+G25+J25+L25+O25+Q25+T25+V25</f>
        <v>0</v>
      </c>
    </row>
    <row r="26" spans="1:24" x14ac:dyDescent="0.25">
      <c r="A26" s="505">
        <v>3252</v>
      </c>
      <c r="B26" s="353" t="s">
        <v>32</v>
      </c>
      <c r="C26" s="353"/>
      <c r="D26" s="353"/>
      <c r="E26" s="353"/>
      <c r="F26" s="353"/>
      <c r="G26" s="353"/>
      <c r="H26" s="353"/>
      <c r="I26" s="353"/>
      <c r="J26" s="353"/>
      <c r="K26" s="353"/>
      <c r="L26" s="471"/>
      <c r="M26" s="351"/>
      <c r="N26" s="352"/>
      <c r="O26" s="353"/>
      <c r="P26" s="352"/>
      <c r="Q26" s="353"/>
      <c r="R26" s="353"/>
      <c r="S26" s="353"/>
      <c r="T26" s="353"/>
      <c r="U26" s="353"/>
      <c r="V26" s="353"/>
      <c r="W26" s="158"/>
      <c r="X26" s="317"/>
    </row>
    <row r="27" spans="1:24" x14ac:dyDescent="0.25">
      <c r="A27" s="505"/>
      <c r="B27" s="510" t="s">
        <v>9</v>
      </c>
      <c r="C27" s="265">
        <v>44286</v>
      </c>
      <c r="D27" s="314">
        <v>2</v>
      </c>
      <c r="E27" s="315">
        <v>58</v>
      </c>
      <c r="F27" s="314"/>
      <c r="G27" s="318"/>
      <c r="H27" s="466">
        <v>44377</v>
      </c>
      <c r="I27" s="314">
        <v>1</v>
      </c>
      <c r="J27" s="315">
        <v>21</v>
      </c>
      <c r="K27" s="314"/>
      <c r="L27" s="320"/>
      <c r="M27" s="218">
        <v>44104</v>
      </c>
      <c r="N27" s="221">
        <v>11</v>
      </c>
      <c r="O27" s="220">
        <v>239</v>
      </c>
      <c r="P27" s="221"/>
      <c r="Q27" s="217"/>
      <c r="R27" s="313">
        <v>44561</v>
      </c>
      <c r="S27" s="314">
        <v>1</v>
      </c>
      <c r="T27" s="315">
        <v>29</v>
      </c>
      <c r="U27" s="314">
        <v>1</v>
      </c>
      <c r="V27" s="316">
        <v>29</v>
      </c>
      <c r="W27" s="372">
        <f>T27+V27</f>
        <v>58</v>
      </c>
      <c r="X27" s="377">
        <f>E27+G27+J27+L27+O27+Q27+T27+V27</f>
        <v>376</v>
      </c>
    </row>
    <row r="28" spans="1:24" x14ac:dyDescent="0.25">
      <c r="A28" s="505">
        <v>3264</v>
      </c>
      <c r="B28" s="353" t="s">
        <v>33</v>
      </c>
      <c r="C28" s="353"/>
      <c r="D28" s="353"/>
      <c r="E28" s="353"/>
      <c r="F28" s="353"/>
      <c r="G28" s="353"/>
      <c r="H28" s="353"/>
      <c r="I28" s="353"/>
      <c r="J28" s="353"/>
      <c r="K28" s="353"/>
      <c r="L28" s="471"/>
      <c r="M28" s="351"/>
      <c r="N28" s="352"/>
      <c r="O28" s="353"/>
      <c r="P28" s="352"/>
      <c r="Q28" s="353"/>
      <c r="R28" s="353"/>
      <c r="S28" s="353"/>
      <c r="T28" s="353"/>
      <c r="U28" s="353"/>
      <c r="V28" s="353"/>
      <c r="W28" s="158"/>
      <c r="X28" s="317"/>
    </row>
    <row r="29" spans="1:24" x14ac:dyDescent="0.25">
      <c r="A29" s="505"/>
      <c r="B29" s="510" t="s">
        <v>16</v>
      </c>
      <c r="C29" s="265">
        <v>44286</v>
      </c>
      <c r="D29" s="314">
        <v>1</v>
      </c>
      <c r="E29" s="315">
        <v>29</v>
      </c>
      <c r="F29" s="314"/>
      <c r="G29" s="316"/>
      <c r="H29" s="466">
        <v>44377</v>
      </c>
      <c r="I29" s="314">
        <v>2</v>
      </c>
      <c r="J29" s="315">
        <v>50</v>
      </c>
      <c r="K29" s="314"/>
      <c r="L29" s="331"/>
      <c r="M29" s="363">
        <v>44104</v>
      </c>
      <c r="N29" s="364">
        <v>8</v>
      </c>
      <c r="O29" s="220">
        <v>176</v>
      </c>
      <c r="P29" s="364"/>
      <c r="Q29" s="217"/>
      <c r="R29" s="313">
        <v>44561</v>
      </c>
      <c r="S29" s="314">
        <v>2</v>
      </c>
      <c r="T29" s="315">
        <v>58</v>
      </c>
      <c r="U29" s="314"/>
      <c r="V29" s="316"/>
      <c r="W29" s="372">
        <f>T29+V29</f>
        <v>58</v>
      </c>
      <c r="X29" s="377">
        <f>E29+G29+J29+L29+O29+Q29+T29+V29</f>
        <v>313</v>
      </c>
    </row>
    <row r="30" spans="1:24" x14ac:dyDescent="0.25">
      <c r="A30" s="505">
        <v>3267</v>
      </c>
      <c r="B30" s="353" t="s">
        <v>34</v>
      </c>
      <c r="C30" s="353"/>
      <c r="D30" s="353"/>
      <c r="E30" s="353"/>
      <c r="F30" s="353"/>
      <c r="G30" s="353"/>
      <c r="H30" s="353"/>
      <c r="I30" s="353"/>
      <c r="J30" s="353"/>
      <c r="K30" s="353"/>
      <c r="L30" s="471"/>
      <c r="M30" s="351"/>
      <c r="N30" s="352"/>
      <c r="O30" s="353"/>
      <c r="P30" s="352"/>
      <c r="Q30" s="353"/>
      <c r="R30" s="353"/>
      <c r="S30" s="353"/>
      <c r="T30" s="353"/>
      <c r="U30" s="353"/>
      <c r="V30" s="353"/>
      <c r="W30" s="158"/>
      <c r="X30" s="317"/>
    </row>
    <row r="31" spans="1:24" x14ac:dyDescent="0.25">
      <c r="A31" s="505"/>
      <c r="B31" s="510" t="s">
        <v>35</v>
      </c>
      <c r="C31" s="265">
        <v>44286</v>
      </c>
      <c r="D31" s="314"/>
      <c r="E31" s="323"/>
      <c r="F31" s="314"/>
      <c r="G31" s="318"/>
      <c r="H31" s="466">
        <v>44377</v>
      </c>
      <c r="I31" s="314"/>
      <c r="J31" s="315"/>
      <c r="K31" s="314"/>
      <c r="L31" s="321"/>
      <c r="M31" s="218">
        <v>44104</v>
      </c>
      <c r="N31" s="221">
        <v>5</v>
      </c>
      <c r="O31" s="220">
        <v>113</v>
      </c>
      <c r="P31" s="221"/>
      <c r="Q31" s="217"/>
      <c r="R31" s="313">
        <v>44561</v>
      </c>
      <c r="S31" s="314"/>
      <c r="T31" s="315"/>
      <c r="U31" s="314"/>
      <c r="V31" s="316"/>
      <c r="W31" s="372">
        <f>T31+V31</f>
        <v>0</v>
      </c>
      <c r="X31" s="377">
        <f>E31+G31+J31+L31+O31+Q31+T31+V31</f>
        <v>113</v>
      </c>
    </row>
    <row r="32" spans="1:24" x14ac:dyDescent="0.25">
      <c r="A32" s="505">
        <v>3266</v>
      </c>
      <c r="B32" s="443" t="s">
        <v>36</v>
      </c>
      <c r="C32" s="472"/>
      <c r="D32" s="472"/>
      <c r="E32" s="472"/>
      <c r="F32" s="472"/>
      <c r="G32" s="472"/>
      <c r="H32" s="472"/>
      <c r="I32" s="472"/>
      <c r="J32" s="472"/>
      <c r="K32" s="472"/>
      <c r="L32" s="473"/>
      <c r="M32" s="351"/>
      <c r="N32" s="352"/>
      <c r="O32" s="354"/>
      <c r="P32" s="352"/>
      <c r="Q32" s="354"/>
      <c r="R32" s="472"/>
      <c r="S32" s="472"/>
      <c r="T32" s="472"/>
      <c r="U32" s="472"/>
      <c r="V32" s="472"/>
      <c r="W32" s="159"/>
      <c r="X32" s="317"/>
    </row>
    <row r="33" spans="1:24" x14ac:dyDescent="0.25">
      <c r="A33" s="505"/>
      <c r="B33" s="510" t="s">
        <v>37</v>
      </c>
      <c r="C33" s="265">
        <v>44286</v>
      </c>
      <c r="D33" s="314"/>
      <c r="E33" s="315"/>
      <c r="F33" s="314"/>
      <c r="G33" s="316"/>
      <c r="H33" s="466">
        <v>44377</v>
      </c>
      <c r="I33" s="314"/>
      <c r="J33" s="315"/>
      <c r="K33" s="314"/>
      <c r="L33" s="321"/>
      <c r="M33" s="218">
        <v>44104</v>
      </c>
      <c r="N33" s="221"/>
      <c r="O33" s="226"/>
      <c r="P33" s="221"/>
      <c r="Q33" s="227"/>
      <c r="R33" s="313">
        <v>44561</v>
      </c>
      <c r="S33" s="314">
        <v>1</v>
      </c>
      <c r="T33" s="315">
        <v>29</v>
      </c>
      <c r="U33" s="314"/>
      <c r="V33" s="316"/>
      <c r="W33" s="372">
        <f>T33+V33</f>
        <v>29</v>
      </c>
      <c r="X33" s="377">
        <f>E33+G33+J33+L33+O33+Q33+T33+V33</f>
        <v>29</v>
      </c>
    </row>
    <row r="34" spans="1:24" x14ac:dyDescent="0.25">
      <c r="A34" s="505"/>
      <c r="B34" s="443" t="s">
        <v>38</v>
      </c>
      <c r="C34" s="474"/>
      <c r="D34" s="475"/>
      <c r="E34" s="476"/>
      <c r="F34" s="475"/>
      <c r="G34" s="475"/>
      <c r="H34" s="326"/>
      <c r="I34" s="327"/>
      <c r="J34" s="328"/>
      <c r="K34" s="327"/>
      <c r="L34" s="328"/>
      <c r="M34" s="355"/>
      <c r="N34" s="356"/>
      <c r="O34" s="357"/>
      <c r="P34" s="356"/>
      <c r="Q34" s="357"/>
      <c r="R34" s="326"/>
      <c r="S34" s="329"/>
      <c r="T34" s="330"/>
      <c r="U34" s="329"/>
      <c r="V34" s="330"/>
      <c r="W34" s="389"/>
      <c r="X34" s="317"/>
    </row>
    <row r="35" spans="1:24" x14ac:dyDescent="0.25">
      <c r="A35" s="505"/>
      <c r="B35" s="510" t="s">
        <v>39</v>
      </c>
      <c r="C35" s="265">
        <v>44286</v>
      </c>
      <c r="D35" s="314"/>
      <c r="E35" s="315"/>
      <c r="F35" s="314"/>
      <c r="G35" s="316"/>
      <c r="H35" s="466">
        <v>44377</v>
      </c>
      <c r="I35" s="314"/>
      <c r="J35" s="315"/>
      <c r="K35" s="314"/>
      <c r="L35" s="321"/>
      <c r="M35" s="218">
        <v>44104</v>
      </c>
      <c r="N35" s="221"/>
      <c r="O35" s="226"/>
      <c r="P35" s="221"/>
      <c r="Q35" s="227"/>
      <c r="R35" s="313">
        <v>44561</v>
      </c>
      <c r="S35" s="314"/>
      <c r="T35" s="315"/>
      <c r="U35" s="314"/>
      <c r="V35" s="316"/>
      <c r="W35" s="372">
        <f>T35+V35</f>
        <v>0</v>
      </c>
      <c r="X35" s="377">
        <f>E35+G35+J35+L35+O35+Q35+T35+V35</f>
        <v>0</v>
      </c>
    </row>
    <row r="36" spans="1:24" x14ac:dyDescent="0.25">
      <c r="A36" s="505">
        <v>3268</v>
      </c>
      <c r="B36" s="443" t="s">
        <v>40</v>
      </c>
      <c r="C36" s="477"/>
      <c r="D36" s="478"/>
      <c r="E36" s="479"/>
      <c r="F36" s="478"/>
      <c r="G36" s="479"/>
      <c r="H36" s="477"/>
      <c r="I36" s="480"/>
      <c r="J36" s="481"/>
      <c r="K36" s="480"/>
      <c r="L36" s="481"/>
      <c r="M36" s="358"/>
      <c r="N36" s="359"/>
      <c r="O36" s="358"/>
      <c r="P36" s="359"/>
      <c r="Q36" s="358"/>
      <c r="R36" s="477"/>
      <c r="S36" s="478"/>
      <c r="T36" s="479"/>
      <c r="U36" s="478"/>
      <c r="V36" s="479"/>
      <c r="W36" s="482"/>
      <c r="X36" s="317"/>
    </row>
    <row r="37" spans="1:24" x14ac:dyDescent="0.25">
      <c r="A37" s="505"/>
      <c r="B37" s="510" t="s">
        <v>41</v>
      </c>
      <c r="C37" s="265">
        <v>44286</v>
      </c>
      <c r="D37" s="334">
        <v>1</v>
      </c>
      <c r="E37" s="331">
        <v>29</v>
      </c>
      <c r="F37" s="334"/>
      <c r="G37" s="332"/>
      <c r="H37" s="466">
        <v>44377</v>
      </c>
      <c r="I37" s="314">
        <v>1</v>
      </c>
      <c r="J37" s="315">
        <v>21</v>
      </c>
      <c r="K37" s="314"/>
      <c r="L37" s="331"/>
      <c r="M37" s="365">
        <v>44104</v>
      </c>
      <c r="N37" s="366">
        <v>5</v>
      </c>
      <c r="O37" s="367">
        <v>105</v>
      </c>
      <c r="P37" s="366"/>
      <c r="Q37" s="371"/>
      <c r="R37" s="313">
        <v>44561</v>
      </c>
      <c r="S37" s="314">
        <v>1</v>
      </c>
      <c r="T37" s="315">
        <v>29</v>
      </c>
      <c r="U37" s="314"/>
      <c r="V37" s="316"/>
      <c r="W37" s="372">
        <f>T37+V37</f>
        <v>29</v>
      </c>
      <c r="X37" s="377">
        <f>E37+G37+J37+L37+O37+Q37+T37+V37</f>
        <v>184</v>
      </c>
    </row>
    <row r="38" spans="1:24" x14ac:dyDescent="0.25">
      <c r="A38" s="505"/>
      <c r="B38" s="405" t="s">
        <v>42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83"/>
      <c r="N38" s="483"/>
      <c r="O38" s="483"/>
      <c r="P38" s="483"/>
      <c r="Q38" s="483"/>
      <c r="R38" s="405"/>
      <c r="S38" s="405"/>
      <c r="T38" s="405"/>
      <c r="U38" s="405"/>
      <c r="V38" s="405"/>
      <c r="W38" s="484"/>
      <c r="X38" s="317"/>
    </row>
    <row r="39" spans="1:24" x14ac:dyDescent="0.25">
      <c r="A39" s="505"/>
      <c r="B39" s="511" t="s">
        <v>43</v>
      </c>
      <c r="C39" s="265">
        <v>44286</v>
      </c>
      <c r="D39" s="334"/>
      <c r="E39" s="485"/>
      <c r="F39" s="334"/>
      <c r="G39" s="486"/>
      <c r="H39" s="466">
        <v>44377</v>
      </c>
      <c r="I39" s="314"/>
      <c r="J39" s="315"/>
      <c r="K39" s="314"/>
      <c r="L39" s="315"/>
      <c r="M39" s="368">
        <v>44104</v>
      </c>
      <c r="N39" s="366"/>
      <c r="O39" s="118"/>
      <c r="P39" s="366"/>
      <c r="Q39" s="119"/>
      <c r="R39" s="313">
        <v>44561</v>
      </c>
      <c r="S39" s="314"/>
      <c r="T39" s="315"/>
      <c r="U39" s="314"/>
      <c r="V39" s="316"/>
      <c r="W39" s="372">
        <f>T39+V39</f>
        <v>0</v>
      </c>
      <c r="X39" s="377">
        <f>E39+G39+J39+L39+O39+Q39+T39+V39</f>
        <v>0</v>
      </c>
    </row>
    <row r="40" spans="1:24" x14ac:dyDescent="0.25">
      <c r="A40" s="505" t="s">
        <v>78</v>
      </c>
      <c r="B40" s="487" t="s">
        <v>44</v>
      </c>
      <c r="C40" s="488"/>
      <c r="D40" s="488"/>
      <c r="E40" s="488"/>
      <c r="F40" s="488"/>
      <c r="G40" s="488"/>
      <c r="H40" s="489"/>
      <c r="I40" s="488"/>
      <c r="J40" s="488"/>
      <c r="K40" s="488"/>
      <c r="L40" s="488"/>
      <c r="M40" s="360"/>
      <c r="N40" s="361"/>
      <c r="O40" s="362"/>
      <c r="P40" s="361"/>
      <c r="Q40" s="362"/>
      <c r="R40" s="488"/>
      <c r="S40" s="391"/>
      <c r="T40" s="391"/>
      <c r="U40" s="391"/>
      <c r="V40" s="488"/>
      <c r="W40" s="490"/>
      <c r="X40" s="317"/>
    </row>
    <row r="41" spans="1:24" x14ac:dyDescent="0.25">
      <c r="A41" s="505"/>
      <c r="B41" s="510" t="s">
        <v>18</v>
      </c>
      <c r="C41" s="265">
        <v>44286</v>
      </c>
      <c r="D41" s="334"/>
      <c r="E41" s="331"/>
      <c r="F41" s="334"/>
      <c r="G41" s="338"/>
      <c r="H41" s="466">
        <v>44377</v>
      </c>
      <c r="I41" s="334">
        <v>1</v>
      </c>
      <c r="J41" s="331">
        <v>299</v>
      </c>
      <c r="K41" s="334"/>
      <c r="L41" s="339"/>
      <c r="M41" s="368">
        <v>44104</v>
      </c>
      <c r="N41" s="366">
        <v>1</v>
      </c>
      <c r="O41" s="118">
        <v>299</v>
      </c>
      <c r="P41" s="366"/>
      <c r="Q41" s="119"/>
      <c r="R41" s="313">
        <v>44561</v>
      </c>
      <c r="S41" s="314">
        <v>1</v>
      </c>
      <c r="T41" s="315">
        <v>299</v>
      </c>
      <c r="U41" s="314"/>
      <c r="V41" s="316"/>
      <c r="W41" s="372">
        <f>T41+V41</f>
        <v>299</v>
      </c>
      <c r="X41" s="377">
        <f>E41+G41+J41+L41+O41+Q41+T41+V41</f>
        <v>897</v>
      </c>
    </row>
    <row r="42" spans="1:24" x14ac:dyDescent="0.25">
      <c r="A42" s="505" t="s">
        <v>79</v>
      </c>
      <c r="B42" s="405" t="s">
        <v>45</v>
      </c>
      <c r="C42" s="405"/>
      <c r="D42" s="340"/>
      <c r="E42" s="340"/>
      <c r="F42" s="340"/>
      <c r="G42" s="340"/>
      <c r="H42" s="340"/>
      <c r="I42" s="405"/>
      <c r="J42" s="405"/>
      <c r="K42" s="405"/>
      <c r="L42" s="405"/>
      <c r="M42" s="483"/>
      <c r="N42" s="483"/>
      <c r="O42" s="483"/>
      <c r="P42" s="483"/>
      <c r="Q42" s="483"/>
      <c r="R42" s="405"/>
      <c r="S42" s="491"/>
      <c r="T42" s="491"/>
      <c r="U42" s="491"/>
      <c r="V42" s="405"/>
      <c r="W42" s="484"/>
      <c r="X42" s="317"/>
    </row>
    <row r="43" spans="1:24" x14ac:dyDescent="0.25">
      <c r="A43" s="505"/>
      <c r="B43" s="512" t="s">
        <v>46</v>
      </c>
      <c r="C43" s="265">
        <v>44286</v>
      </c>
      <c r="D43" s="334"/>
      <c r="E43" s="331"/>
      <c r="F43" s="334"/>
      <c r="G43" s="332"/>
      <c r="H43" s="466">
        <v>44377</v>
      </c>
      <c r="I43" s="341"/>
      <c r="J43" s="331"/>
      <c r="K43" s="334"/>
      <c r="L43" s="485"/>
      <c r="M43" s="368">
        <v>44104</v>
      </c>
      <c r="N43" s="366"/>
      <c r="O43" s="118"/>
      <c r="P43" s="366"/>
      <c r="Q43" s="119"/>
      <c r="R43" s="313">
        <v>44561</v>
      </c>
      <c r="S43" s="314">
        <v>1</v>
      </c>
      <c r="T43" s="315">
        <v>299</v>
      </c>
      <c r="U43" s="314"/>
      <c r="V43" s="316"/>
      <c r="W43" s="372">
        <f>T43+V43</f>
        <v>299</v>
      </c>
      <c r="X43" s="377">
        <f>E43+G43+J43+L43+O43+Q43+T43+V43</f>
        <v>299</v>
      </c>
    </row>
    <row r="44" spans="1:24" ht="15.75" customHeight="1" x14ac:dyDescent="0.25">
      <c r="A44" s="505">
        <v>3270</v>
      </c>
      <c r="B44" s="492" t="s">
        <v>47</v>
      </c>
      <c r="C44" s="405"/>
      <c r="D44" s="340"/>
      <c r="E44" s="340"/>
      <c r="F44" s="340"/>
      <c r="G44" s="340"/>
      <c r="H44" s="342"/>
      <c r="I44" s="492"/>
      <c r="J44" s="492"/>
      <c r="K44" s="492"/>
      <c r="L44" s="492"/>
      <c r="M44" s="369"/>
      <c r="N44" s="369"/>
      <c r="O44" s="369"/>
      <c r="P44" s="369"/>
      <c r="Q44" s="369"/>
      <c r="R44" s="492"/>
      <c r="S44" s="392"/>
      <c r="T44" s="392"/>
      <c r="U44" s="392"/>
      <c r="V44" s="492"/>
      <c r="W44" s="484"/>
      <c r="X44" s="317"/>
    </row>
    <row r="45" spans="1:24" x14ac:dyDescent="0.25">
      <c r="A45" s="505"/>
      <c r="B45" s="513" t="s">
        <v>48</v>
      </c>
      <c r="C45" s="265">
        <v>44286</v>
      </c>
      <c r="D45" s="324"/>
      <c r="E45" s="331"/>
      <c r="F45" s="324"/>
      <c r="G45" s="332"/>
      <c r="H45" s="466">
        <v>44377</v>
      </c>
      <c r="I45" s="324">
        <v>1</v>
      </c>
      <c r="J45" s="331">
        <v>21</v>
      </c>
      <c r="K45" s="324"/>
      <c r="L45" s="339"/>
      <c r="M45" s="370">
        <v>44104</v>
      </c>
      <c r="N45" s="374">
        <v>1</v>
      </c>
      <c r="O45" s="118">
        <v>21</v>
      </c>
      <c r="P45" s="374"/>
      <c r="Q45" s="119"/>
      <c r="R45" s="313">
        <v>44561</v>
      </c>
      <c r="S45" s="314"/>
      <c r="T45" s="315"/>
      <c r="U45" s="314"/>
      <c r="V45" s="316"/>
      <c r="W45" s="372">
        <f>T45+V45</f>
        <v>0</v>
      </c>
      <c r="X45" s="377">
        <f>E45+G45+J45+L45+O45+Q45+T45+V45</f>
        <v>42</v>
      </c>
    </row>
    <row r="46" spans="1:24" ht="15.75" customHeight="1" x14ac:dyDescent="0.25">
      <c r="A46" s="505">
        <v>3271</v>
      </c>
      <c r="B46" s="378" t="s">
        <v>49</v>
      </c>
      <c r="C46" s="493"/>
      <c r="D46" s="493"/>
      <c r="E46" s="493"/>
      <c r="F46" s="493"/>
      <c r="G46" s="493"/>
      <c r="H46" s="403"/>
      <c r="I46" s="493"/>
      <c r="J46" s="493"/>
      <c r="K46" s="493"/>
      <c r="L46" s="493"/>
      <c r="M46" s="360"/>
      <c r="N46" s="361"/>
      <c r="O46" s="362"/>
      <c r="P46" s="361"/>
      <c r="Q46" s="362"/>
      <c r="R46" s="488"/>
      <c r="S46" s="494"/>
      <c r="T46" s="499"/>
      <c r="U46" s="494"/>
      <c r="V46" s="488"/>
      <c r="W46" s="490"/>
      <c r="X46" s="317"/>
    </row>
    <row r="47" spans="1:24" ht="15.75" customHeight="1" x14ac:dyDescent="0.25">
      <c r="A47" s="505"/>
      <c r="B47" s="514" t="s">
        <v>46</v>
      </c>
      <c r="C47" s="265">
        <v>44286</v>
      </c>
      <c r="D47" s="390">
        <v>1</v>
      </c>
      <c r="E47" s="118">
        <v>29</v>
      </c>
      <c r="F47" s="390"/>
      <c r="G47" s="485"/>
      <c r="H47" s="466">
        <v>44377</v>
      </c>
      <c r="I47" s="324"/>
      <c r="J47" s="331"/>
      <c r="K47" s="324"/>
      <c r="L47" s="332"/>
      <c r="M47" s="368">
        <v>44104</v>
      </c>
      <c r="N47" s="366">
        <v>7</v>
      </c>
      <c r="O47" s="118">
        <v>155</v>
      </c>
      <c r="P47" s="366"/>
      <c r="Q47" s="119"/>
      <c r="R47" s="313">
        <v>44561</v>
      </c>
      <c r="S47" s="314"/>
      <c r="T47" s="315"/>
      <c r="U47" s="314"/>
      <c r="V47" s="316"/>
      <c r="W47" s="372">
        <f>T47+V47</f>
        <v>0</v>
      </c>
      <c r="X47" s="377">
        <f>E47+G47+J47+L47+O47+Q47+T47+V47</f>
        <v>184</v>
      </c>
    </row>
    <row r="48" spans="1:24" ht="15.75" customHeight="1" x14ac:dyDescent="0.25">
      <c r="A48" s="505">
        <v>3272</v>
      </c>
      <c r="B48" s="378" t="s">
        <v>50</v>
      </c>
      <c r="C48" s="493"/>
      <c r="D48" s="403"/>
      <c r="E48" s="403"/>
      <c r="F48" s="403"/>
      <c r="G48" s="493"/>
      <c r="H48" s="403"/>
      <c r="I48" s="493"/>
      <c r="J48" s="493"/>
      <c r="K48" s="493"/>
      <c r="L48" s="493"/>
      <c r="M48" s="379"/>
      <c r="N48" s="380"/>
      <c r="O48" s="381"/>
      <c r="P48" s="380"/>
      <c r="Q48" s="381"/>
      <c r="R48" s="488"/>
      <c r="S48" s="488"/>
      <c r="T48" s="488"/>
      <c r="U48" s="488"/>
      <c r="V48" s="488"/>
      <c r="W48" s="388"/>
      <c r="X48" s="337"/>
    </row>
    <row r="49" spans="1:24" ht="15.75" customHeight="1" x14ac:dyDescent="0.25">
      <c r="A49" s="505"/>
      <c r="B49" s="513" t="s">
        <v>51</v>
      </c>
      <c r="C49" s="265">
        <v>44286</v>
      </c>
      <c r="D49" s="390"/>
      <c r="E49" s="402"/>
      <c r="F49" s="390"/>
      <c r="G49" s="485"/>
      <c r="H49" s="466">
        <v>44377</v>
      </c>
      <c r="I49" s="390">
        <v>1</v>
      </c>
      <c r="J49" s="402">
        <v>21</v>
      </c>
      <c r="K49" s="390"/>
      <c r="L49" s="486"/>
      <c r="M49" s="365">
        <v>44104</v>
      </c>
      <c r="N49" s="366">
        <v>1</v>
      </c>
      <c r="O49" s="408">
        <v>29</v>
      </c>
      <c r="P49" s="366"/>
      <c r="Q49" s="408"/>
      <c r="R49" s="313">
        <v>44561</v>
      </c>
      <c r="S49" s="314"/>
      <c r="T49" s="315"/>
      <c r="U49" s="314"/>
      <c r="V49" s="316"/>
      <c r="W49" s="372">
        <f>T49+V49</f>
        <v>0</v>
      </c>
      <c r="X49" s="377">
        <f>E49+G49+J49+L49+O49+Q49+T49+V49</f>
        <v>50</v>
      </c>
    </row>
    <row r="50" spans="1:24" ht="18" customHeight="1" x14ac:dyDescent="0.25">
      <c r="A50" s="505"/>
      <c r="B50" s="378" t="s">
        <v>55</v>
      </c>
      <c r="C50" s="493"/>
      <c r="D50" s="403"/>
      <c r="E50" s="403"/>
      <c r="F50" s="403"/>
      <c r="G50" s="493"/>
      <c r="H50" s="403"/>
      <c r="I50" s="493"/>
      <c r="J50" s="493"/>
      <c r="K50" s="493"/>
      <c r="L50" s="493"/>
      <c r="M50" s="379"/>
      <c r="N50" s="380"/>
      <c r="O50" s="381"/>
      <c r="P50" s="380"/>
      <c r="Q50" s="381"/>
      <c r="R50" s="488"/>
      <c r="S50" s="421"/>
      <c r="T50" s="488"/>
      <c r="U50" s="488"/>
      <c r="V50" s="488"/>
      <c r="W50" s="388"/>
      <c r="X50" s="337"/>
    </row>
    <row r="51" spans="1:24" x14ac:dyDescent="0.25">
      <c r="A51" s="505"/>
      <c r="B51" s="513" t="s">
        <v>30</v>
      </c>
      <c r="C51" s="265">
        <v>44286</v>
      </c>
      <c r="D51" s="390"/>
      <c r="E51" s="118"/>
      <c r="F51" s="109"/>
      <c r="G51" s="141"/>
      <c r="H51" s="466">
        <v>44377</v>
      </c>
      <c r="I51" s="390"/>
      <c r="J51" s="118"/>
      <c r="K51" s="390"/>
      <c r="L51" s="119"/>
      <c r="M51" s="365">
        <v>44104</v>
      </c>
      <c r="N51" s="366"/>
      <c r="O51" s="408"/>
      <c r="P51" s="366"/>
      <c r="Q51" s="408"/>
      <c r="R51" s="313">
        <v>44561</v>
      </c>
      <c r="S51" s="386"/>
      <c r="T51" s="399"/>
      <c r="U51" s="387"/>
      <c r="V51" s="400"/>
      <c r="W51" s="372">
        <f>T51+V51</f>
        <v>0</v>
      </c>
      <c r="X51" s="377">
        <f>E51+G51+J51+L51+O51+Q51+T51+V51</f>
        <v>0</v>
      </c>
    </row>
    <row r="52" spans="1:24" x14ac:dyDescent="0.25">
      <c r="A52" s="505" t="s">
        <v>80</v>
      </c>
      <c r="B52" s="411" t="s">
        <v>56</v>
      </c>
      <c r="C52" s="412"/>
      <c r="D52" s="413"/>
      <c r="E52" s="414"/>
      <c r="F52" s="413"/>
      <c r="G52" s="411"/>
      <c r="H52" s="412"/>
      <c r="I52" s="413"/>
      <c r="J52" s="415"/>
      <c r="K52" s="413"/>
      <c r="L52" s="415"/>
      <c r="M52" s="416"/>
      <c r="N52" s="417"/>
      <c r="O52" s="415"/>
      <c r="P52" s="417"/>
      <c r="Q52" s="420"/>
      <c r="R52" s="422"/>
      <c r="S52" s="423"/>
      <c r="T52" s="424"/>
      <c r="U52" s="423"/>
      <c r="V52" s="424"/>
      <c r="W52" s="418"/>
      <c r="X52" s="377"/>
    </row>
    <row r="53" spans="1:24" x14ac:dyDescent="0.25">
      <c r="A53" s="505"/>
      <c r="B53" s="513" t="s">
        <v>16</v>
      </c>
      <c r="C53" s="265">
        <v>44286</v>
      </c>
      <c r="D53" s="390">
        <v>1</v>
      </c>
      <c r="E53" s="464">
        <v>29</v>
      </c>
      <c r="F53" s="109"/>
      <c r="G53" s="503"/>
      <c r="H53" s="466">
        <v>44377</v>
      </c>
      <c r="I53" s="390">
        <v>4</v>
      </c>
      <c r="J53" s="118">
        <v>108</v>
      </c>
      <c r="K53" s="109"/>
      <c r="L53" s="430"/>
      <c r="M53" s="368">
        <v>44104</v>
      </c>
      <c r="N53" s="366">
        <v>8</v>
      </c>
      <c r="O53" s="118">
        <v>176</v>
      </c>
      <c r="P53" s="366"/>
      <c r="Q53" s="430"/>
      <c r="R53" s="313">
        <v>44561</v>
      </c>
      <c r="S53" s="409"/>
      <c r="T53" s="429"/>
      <c r="U53" s="410"/>
      <c r="V53" s="433"/>
      <c r="W53" s="372">
        <f>T53+V53</f>
        <v>0</v>
      </c>
      <c r="X53" s="377">
        <f>E53+G53+J53+L53+O53+Q53+T53+V53</f>
        <v>313</v>
      </c>
    </row>
    <row r="54" spans="1:24" x14ac:dyDescent="0.25">
      <c r="A54" s="505" t="s">
        <v>81</v>
      </c>
      <c r="B54" s="411" t="s">
        <v>57</v>
      </c>
      <c r="C54" s="412"/>
      <c r="D54" s="413"/>
      <c r="E54" s="414"/>
      <c r="F54" s="413"/>
      <c r="G54" s="411"/>
      <c r="H54" s="412"/>
      <c r="I54" s="413"/>
      <c r="J54" s="415"/>
      <c r="K54" s="413"/>
      <c r="L54" s="415"/>
      <c r="M54" s="416"/>
      <c r="N54" s="417"/>
      <c r="O54" s="415"/>
      <c r="P54" s="417"/>
      <c r="Q54" s="415"/>
      <c r="R54" s="425"/>
      <c r="S54" s="426"/>
      <c r="T54" s="427"/>
      <c r="U54" s="428"/>
      <c r="V54" s="427"/>
      <c r="W54" s="418"/>
      <c r="X54" s="377"/>
    </row>
    <row r="55" spans="1:24" x14ac:dyDescent="0.25">
      <c r="A55" s="505"/>
      <c r="B55" s="513" t="s">
        <v>58</v>
      </c>
      <c r="C55" s="265">
        <v>44286</v>
      </c>
      <c r="D55" s="390"/>
      <c r="E55" s="402"/>
      <c r="F55" s="109"/>
      <c r="G55" s="503"/>
      <c r="H55" s="466">
        <v>44377</v>
      </c>
      <c r="I55" s="390"/>
      <c r="J55" s="118"/>
      <c r="K55" s="109"/>
      <c r="L55" s="119"/>
      <c r="M55" s="368">
        <v>44104</v>
      </c>
      <c r="N55" s="366">
        <v>1</v>
      </c>
      <c r="O55" s="118">
        <v>299</v>
      </c>
      <c r="P55" s="366"/>
      <c r="Q55" s="430"/>
      <c r="R55" s="313">
        <v>44561</v>
      </c>
      <c r="S55" s="409"/>
      <c r="T55" s="429"/>
      <c r="U55" s="410"/>
      <c r="V55" s="433"/>
      <c r="W55" s="372">
        <f>T55+V55</f>
        <v>0</v>
      </c>
      <c r="X55" s="377">
        <f>E55+G55+J55+L55+O55+Q55+T55+V55</f>
        <v>299</v>
      </c>
    </row>
    <row r="56" spans="1:24" x14ac:dyDescent="0.25">
      <c r="A56" s="505" t="s">
        <v>82</v>
      </c>
      <c r="B56" s="353" t="s">
        <v>59</v>
      </c>
      <c r="C56" s="439"/>
      <c r="D56" s="440"/>
      <c r="E56" s="441"/>
      <c r="F56" s="440"/>
      <c r="G56" s="353"/>
      <c r="H56" s="439"/>
      <c r="I56" s="440"/>
      <c r="J56" s="442"/>
      <c r="K56" s="440"/>
      <c r="L56" s="442"/>
      <c r="M56" s="454"/>
      <c r="N56" s="455"/>
      <c r="O56" s="456"/>
      <c r="P56" s="455"/>
      <c r="Q56" s="442"/>
      <c r="R56" s="425"/>
      <c r="S56" s="426"/>
      <c r="T56" s="427"/>
      <c r="U56" s="428"/>
      <c r="V56" s="427"/>
      <c r="W56" s="418"/>
      <c r="X56" s="377"/>
    </row>
    <row r="57" spans="1:24" x14ac:dyDescent="0.25">
      <c r="A57" s="505"/>
      <c r="B57" s="510" t="s">
        <v>60</v>
      </c>
      <c r="C57" s="265">
        <v>44286</v>
      </c>
      <c r="D57" s="390">
        <v>1</v>
      </c>
      <c r="E57" s="118">
        <v>29</v>
      </c>
      <c r="F57" s="109"/>
      <c r="G57" s="164"/>
      <c r="H57" s="466">
        <v>44377</v>
      </c>
      <c r="I57" s="390">
        <v>1</v>
      </c>
      <c r="J57" s="118">
        <v>29</v>
      </c>
      <c r="K57" s="109"/>
      <c r="L57" s="119"/>
      <c r="M57" s="370">
        <v>44104</v>
      </c>
      <c r="N57" s="457">
        <v>3</v>
      </c>
      <c r="O57" s="118">
        <v>63</v>
      </c>
      <c r="P57" s="457"/>
      <c r="Q57" s="164"/>
      <c r="R57" s="313">
        <v>44561</v>
      </c>
      <c r="S57" s="409"/>
      <c r="T57" s="429"/>
      <c r="U57" s="410"/>
      <c r="V57" s="433"/>
      <c r="W57" s="372">
        <f>T57+V57</f>
        <v>0</v>
      </c>
      <c r="X57" s="377">
        <f>E57+G57+J57+L57+O57+Q57+T57+V57</f>
        <v>121</v>
      </c>
    </row>
    <row r="58" spans="1:24" x14ac:dyDescent="0.25">
      <c r="A58" s="505" t="s">
        <v>83</v>
      </c>
      <c r="B58" s="443" t="s">
        <v>61</v>
      </c>
      <c r="C58" s="444"/>
      <c r="D58" s="445"/>
      <c r="E58" s="446"/>
      <c r="F58" s="445"/>
      <c r="G58" s="447"/>
      <c r="H58" s="444"/>
      <c r="I58" s="445"/>
      <c r="J58" s="448"/>
      <c r="K58" s="445"/>
      <c r="L58" s="448"/>
      <c r="M58" s="449"/>
      <c r="N58" s="450"/>
      <c r="O58" s="448"/>
      <c r="P58" s="450"/>
      <c r="Q58" s="448"/>
      <c r="R58" s="436"/>
      <c r="S58" s="437"/>
      <c r="T58" s="438"/>
      <c r="U58" s="437"/>
      <c r="V58" s="438"/>
      <c r="W58" s="388"/>
      <c r="X58" s="377"/>
    </row>
    <row r="59" spans="1:24" x14ac:dyDescent="0.25">
      <c r="A59" s="505"/>
      <c r="B59" s="510" t="s">
        <v>62</v>
      </c>
      <c r="C59" s="265">
        <v>44286</v>
      </c>
      <c r="D59" s="390"/>
      <c r="E59" s="118"/>
      <c r="F59" s="109">
        <v>1</v>
      </c>
      <c r="G59" s="164">
        <v>69</v>
      </c>
      <c r="H59" s="466">
        <v>44377</v>
      </c>
      <c r="I59" s="390">
        <v>2</v>
      </c>
      <c r="J59" s="118">
        <v>50</v>
      </c>
      <c r="K59" s="109"/>
      <c r="L59" s="119"/>
      <c r="M59" s="370">
        <v>44104</v>
      </c>
      <c r="N59" s="457">
        <v>4</v>
      </c>
      <c r="O59" s="118">
        <v>92</v>
      </c>
      <c r="P59" s="457"/>
      <c r="Q59" s="119"/>
      <c r="R59" s="313">
        <v>44561</v>
      </c>
      <c r="S59" s="461"/>
      <c r="T59" s="429"/>
      <c r="U59" s="334">
        <v>1</v>
      </c>
      <c r="V59" s="462">
        <v>69</v>
      </c>
      <c r="W59" s="372">
        <f>T59+V59</f>
        <v>69</v>
      </c>
      <c r="X59" s="377">
        <f>E59+G59+J59+L59+O59+Q59+T59+V59</f>
        <v>280</v>
      </c>
    </row>
    <row r="60" spans="1:24" x14ac:dyDescent="0.25">
      <c r="A60" s="505"/>
      <c r="B60" s="353" t="s">
        <v>63</v>
      </c>
      <c r="C60" s="459"/>
      <c r="D60" s="460"/>
      <c r="E60" s="456"/>
      <c r="F60" s="460"/>
      <c r="G60" s="415"/>
      <c r="H60" s="459"/>
      <c r="I60" s="460"/>
      <c r="J60" s="456"/>
      <c r="K60" s="460"/>
      <c r="L60" s="456"/>
      <c r="M60" s="454"/>
      <c r="N60" s="455"/>
      <c r="O60" s="456"/>
      <c r="P60" s="455"/>
      <c r="Q60" s="456"/>
      <c r="R60" s="425"/>
      <c r="S60" s="426"/>
      <c r="T60" s="427"/>
      <c r="U60" s="428"/>
      <c r="V60" s="427"/>
      <c r="W60" s="388"/>
      <c r="X60" s="458"/>
    </row>
    <row r="61" spans="1:24" x14ac:dyDescent="0.25">
      <c r="A61" s="505"/>
      <c r="B61" s="510" t="s">
        <v>64</v>
      </c>
      <c r="C61" s="265">
        <v>44286</v>
      </c>
      <c r="D61" s="390"/>
      <c r="E61" s="118"/>
      <c r="F61" s="109"/>
      <c r="G61" s="430"/>
      <c r="H61" s="466">
        <v>44377</v>
      </c>
      <c r="I61" s="390"/>
      <c r="J61" s="118"/>
      <c r="K61" s="109"/>
      <c r="L61" s="430"/>
      <c r="M61" s="370">
        <v>44104</v>
      </c>
      <c r="N61" s="457"/>
      <c r="O61" s="118"/>
      <c r="P61" s="457"/>
      <c r="Q61" s="119"/>
      <c r="R61" s="313">
        <v>44561</v>
      </c>
      <c r="S61" s="461"/>
      <c r="T61" s="429"/>
      <c r="U61" s="334"/>
      <c r="V61" s="462"/>
      <c r="W61" s="372">
        <f>T61+V61</f>
        <v>0</v>
      </c>
      <c r="X61" s="377">
        <f>E61+G61+J61+L61+O61+Q61+T61+V61</f>
        <v>0</v>
      </c>
    </row>
    <row r="62" spans="1:24" x14ac:dyDescent="0.25">
      <c r="A62" s="505" t="s">
        <v>84</v>
      </c>
      <c r="B62" s="353" t="s">
        <v>65</v>
      </c>
      <c r="C62" s="412"/>
      <c r="D62" s="413"/>
      <c r="E62" s="415"/>
      <c r="F62" s="413"/>
      <c r="G62" s="415"/>
      <c r="H62" s="459"/>
      <c r="I62" s="460"/>
      <c r="J62" s="456"/>
      <c r="K62" s="460"/>
      <c r="L62" s="456"/>
      <c r="M62" s="454"/>
      <c r="N62" s="455"/>
      <c r="O62" s="456"/>
      <c r="P62" s="455"/>
      <c r="Q62" s="456"/>
      <c r="R62" s="425"/>
      <c r="S62" s="426"/>
      <c r="T62" s="427"/>
      <c r="U62" s="428"/>
      <c r="V62" s="427"/>
      <c r="W62" s="388"/>
      <c r="X62" s="377"/>
    </row>
    <row r="63" spans="1:24" x14ac:dyDescent="0.25">
      <c r="A63" s="505"/>
      <c r="B63" s="510" t="s">
        <v>66</v>
      </c>
      <c r="C63" s="265">
        <v>44286</v>
      </c>
      <c r="D63" s="390"/>
      <c r="E63" s="118"/>
      <c r="F63" s="109"/>
      <c r="G63" s="430"/>
      <c r="H63" s="466">
        <v>44377</v>
      </c>
      <c r="I63" s="390">
        <v>1</v>
      </c>
      <c r="J63" s="118">
        <v>21</v>
      </c>
      <c r="K63" s="109"/>
      <c r="L63" s="430"/>
      <c r="M63" s="370">
        <v>44104</v>
      </c>
      <c r="N63" s="457">
        <v>3</v>
      </c>
      <c r="O63" s="118">
        <v>79</v>
      </c>
      <c r="P63" s="457"/>
      <c r="Q63" s="119"/>
      <c r="R63" s="313">
        <v>44561</v>
      </c>
      <c r="S63" s="461">
        <v>1</v>
      </c>
      <c r="T63" s="429">
        <v>29</v>
      </c>
      <c r="U63" s="334"/>
      <c r="V63" s="462"/>
      <c r="W63" s="372">
        <f>T63+V63</f>
        <v>29</v>
      </c>
      <c r="X63" s="377">
        <f>E63+G63+J63+L63+O63+Q63+T63+V63</f>
        <v>129</v>
      </c>
    </row>
    <row r="64" spans="1:24" x14ac:dyDescent="0.25">
      <c r="A64" s="505" t="s">
        <v>85</v>
      </c>
      <c r="B64" s="353" t="s">
        <v>67</v>
      </c>
      <c r="C64" s="412"/>
      <c r="D64" s="413"/>
      <c r="E64" s="415"/>
      <c r="F64" s="413"/>
      <c r="G64" s="415"/>
      <c r="H64" s="459"/>
      <c r="I64" s="460"/>
      <c r="J64" s="456"/>
      <c r="K64" s="460"/>
      <c r="L64" s="456"/>
      <c r="M64" s="454"/>
      <c r="N64" s="455"/>
      <c r="O64" s="456"/>
      <c r="P64" s="455"/>
      <c r="Q64" s="456"/>
      <c r="R64" s="425"/>
      <c r="S64" s="426"/>
      <c r="T64" s="427"/>
      <c r="U64" s="428"/>
      <c r="V64" s="427"/>
      <c r="W64" s="388"/>
      <c r="X64" s="377"/>
    </row>
    <row r="65" spans="1:24" x14ac:dyDescent="0.25">
      <c r="A65" s="505"/>
      <c r="B65" s="510" t="s">
        <v>9</v>
      </c>
      <c r="C65" s="265">
        <v>44286</v>
      </c>
      <c r="D65" s="390"/>
      <c r="E65" s="118"/>
      <c r="F65" s="109"/>
      <c r="G65" s="430"/>
      <c r="H65" s="466">
        <v>44377</v>
      </c>
      <c r="I65" s="390">
        <v>1</v>
      </c>
      <c r="J65" s="118">
        <v>21</v>
      </c>
      <c r="K65" s="109">
        <v>1</v>
      </c>
      <c r="L65" s="430">
        <v>69</v>
      </c>
      <c r="M65" s="370">
        <v>44104</v>
      </c>
      <c r="N65" s="457">
        <v>2</v>
      </c>
      <c r="O65" s="118">
        <v>50</v>
      </c>
      <c r="P65" s="457"/>
      <c r="Q65" s="119"/>
      <c r="R65" s="313">
        <v>44561</v>
      </c>
      <c r="S65" s="461"/>
      <c r="T65" s="429"/>
      <c r="U65" s="334"/>
      <c r="V65" s="462"/>
      <c r="W65" s="372">
        <f>T65+V65</f>
        <v>0</v>
      </c>
      <c r="X65" s="377">
        <f>E65+G65+J65+L65+O65+Q65+T65+V65</f>
        <v>140</v>
      </c>
    </row>
    <row r="66" spans="1:24" x14ac:dyDescent="0.25">
      <c r="A66" s="505" t="s">
        <v>86</v>
      </c>
      <c r="B66" s="353" t="s">
        <v>68</v>
      </c>
      <c r="C66" s="412"/>
      <c r="D66" s="413"/>
      <c r="E66" s="415"/>
      <c r="F66" s="413"/>
      <c r="G66" s="415"/>
      <c r="H66" s="459"/>
      <c r="I66" s="460"/>
      <c r="J66" s="456"/>
      <c r="K66" s="460"/>
      <c r="L66" s="456"/>
      <c r="M66" s="454"/>
      <c r="N66" s="455"/>
      <c r="O66" s="456"/>
      <c r="P66" s="455"/>
      <c r="Q66" s="456"/>
      <c r="R66" s="425"/>
      <c r="S66" s="426"/>
      <c r="T66" s="427"/>
      <c r="U66" s="428"/>
      <c r="V66" s="427"/>
      <c r="W66" s="388"/>
      <c r="X66" s="377"/>
    </row>
    <row r="67" spans="1:24" x14ac:dyDescent="0.25">
      <c r="A67" s="505"/>
      <c r="B67" s="510" t="s">
        <v>69</v>
      </c>
      <c r="C67" s="265">
        <v>44286</v>
      </c>
      <c r="D67" s="390">
        <v>1</v>
      </c>
      <c r="E67" s="118">
        <v>29</v>
      </c>
      <c r="F67" s="109"/>
      <c r="G67" s="430"/>
      <c r="H67" s="466">
        <v>44377</v>
      </c>
      <c r="I67" s="390">
        <v>2</v>
      </c>
      <c r="J67" s="118">
        <v>50</v>
      </c>
      <c r="K67" s="109"/>
      <c r="L67" s="430"/>
      <c r="M67" s="370">
        <v>44104</v>
      </c>
      <c r="N67" s="457">
        <v>8</v>
      </c>
      <c r="O67" s="118">
        <v>184</v>
      </c>
      <c r="P67" s="457"/>
      <c r="Q67" s="119"/>
      <c r="R67" s="313">
        <v>44561</v>
      </c>
      <c r="S67" s="461">
        <v>1</v>
      </c>
      <c r="T67" s="429">
        <v>29</v>
      </c>
      <c r="U67" s="334"/>
      <c r="V67" s="462"/>
      <c r="W67" s="372">
        <f>T67+V67</f>
        <v>29</v>
      </c>
      <c r="X67" s="377">
        <f>E67+G67+J67+L67+O67+Q67+T67+V67</f>
        <v>292</v>
      </c>
    </row>
    <row r="68" spans="1:24" x14ac:dyDescent="0.25">
      <c r="A68" s="505" t="s">
        <v>87</v>
      </c>
      <c r="B68" s="353" t="s">
        <v>70</v>
      </c>
      <c r="C68" s="412"/>
      <c r="D68" s="413"/>
      <c r="E68" s="415"/>
      <c r="F68" s="413"/>
      <c r="G68" s="415"/>
      <c r="H68" s="459"/>
      <c r="I68" s="460"/>
      <c r="J68" s="456"/>
      <c r="K68" s="460"/>
      <c r="L68" s="456"/>
      <c r="M68" s="454"/>
      <c r="N68" s="455"/>
      <c r="O68" s="456"/>
      <c r="P68" s="455"/>
      <c r="Q68" s="456"/>
      <c r="R68" s="425"/>
      <c r="S68" s="426"/>
      <c r="T68" s="427"/>
      <c r="U68" s="428"/>
      <c r="V68" s="427"/>
      <c r="W68" s="418"/>
      <c r="X68" s="519"/>
    </row>
    <row r="69" spans="1:24" x14ac:dyDescent="0.25">
      <c r="A69" s="505"/>
      <c r="B69" s="512" t="s">
        <v>71</v>
      </c>
      <c r="C69" s="265">
        <v>44286</v>
      </c>
      <c r="D69" s="390"/>
      <c r="E69" s="118"/>
      <c r="F69" s="109"/>
      <c r="G69" s="119"/>
      <c r="H69" s="466">
        <v>44377</v>
      </c>
      <c r="I69" s="390"/>
      <c r="J69" s="118"/>
      <c r="K69" s="109"/>
      <c r="L69" s="119"/>
      <c r="M69" s="370">
        <v>44104</v>
      </c>
      <c r="N69" s="457">
        <v>1</v>
      </c>
      <c r="O69" s="118">
        <v>29</v>
      </c>
      <c r="P69" s="457"/>
      <c r="Q69" s="119"/>
      <c r="R69" s="313">
        <v>44561</v>
      </c>
      <c r="S69" s="461">
        <v>1</v>
      </c>
      <c r="T69" s="429">
        <v>29</v>
      </c>
      <c r="U69" s="334"/>
      <c r="V69" s="429"/>
      <c r="W69" s="506">
        <f>T69+V69</f>
        <v>29</v>
      </c>
      <c r="X69" s="377">
        <f>E69+G69+J69+L69+O69+Q69+T69+V69</f>
        <v>58</v>
      </c>
    </row>
    <row r="70" spans="1:24" x14ac:dyDescent="0.25">
      <c r="A70" s="505" t="s">
        <v>88</v>
      </c>
      <c r="B70" s="353" t="s">
        <v>72</v>
      </c>
      <c r="C70" s="412"/>
      <c r="D70" s="413"/>
      <c r="E70" s="415"/>
      <c r="F70" s="413"/>
      <c r="G70" s="415"/>
      <c r="H70" s="459"/>
      <c r="I70" s="460"/>
      <c r="J70" s="456"/>
      <c r="K70" s="460"/>
      <c r="L70" s="456"/>
      <c r="M70" s="454"/>
      <c r="N70" s="455"/>
      <c r="O70" s="456"/>
      <c r="P70" s="455"/>
      <c r="Q70" s="456"/>
      <c r="R70" s="425"/>
      <c r="S70" s="426"/>
      <c r="T70" s="427"/>
      <c r="U70" s="428"/>
      <c r="V70" s="427"/>
      <c r="W70" s="418"/>
      <c r="X70" s="520"/>
    </row>
    <row r="71" spans="1:24" x14ac:dyDescent="0.25">
      <c r="A71" s="505"/>
      <c r="B71" s="512" t="s">
        <v>73</v>
      </c>
      <c r="C71" s="265">
        <v>44286</v>
      </c>
      <c r="D71" s="390">
        <v>1</v>
      </c>
      <c r="E71" s="118">
        <v>299</v>
      </c>
      <c r="F71" s="109"/>
      <c r="G71" s="119"/>
      <c r="H71" s="466">
        <v>44377</v>
      </c>
      <c r="I71" s="390"/>
      <c r="J71" s="118"/>
      <c r="K71" s="109"/>
      <c r="L71" s="119"/>
      <c r="M71" s="370">
        <v>44104</v>
      </c>
      <c r="N71" s="457"/>
      <c r="O71" s="118"/>
      <c r="P71" s="457"/>
      <c r="Q71" s="119"/>
      <c r="R71" s="313">
        <v>44561</v>
      </c>
      <c r="S71" s="461"/>
      <c r="T71" s="429"/>
      <c r="U71" s="334"/>
      <c r="V71" s="429"/>
      <c r="W71" s="506">
        <f>T71+V71</f>
        <v>0</v>
      </c>
      <c r="X71" s="521">
        <f>E71+G71+J71+L71+O71+Q71+T71+V71</f>
        <v>299</v>
      </c>
    </row>
    <row r="72" spans="1:24" x14ac:dyDescent="0.25">
      <c r="A72" s="505" t="s">
        <v>89</v>
      </c>
      <c r="B72" s="353" t="s">
        <v>90</v>
      </c>
      <c r="C72" s="412"/>
      <c r="D72" s="413"/>
      <c r="E72" s="415"/>
      <c r="F72" s="413"/>
      <c r="G72" s="415"/>
      <c r="H72" s="459"/>
      <c r="I72" s="460"/>
      <c r="J72" s="456"/>
      <c r="K72" s="460"/>
      <c r="L72" s="456"/>
      <c r="M72" s="454"/>
      <c r="N72" s="455"/>
      <c r="O72" s="456"/>
      <c r="P72" s="455"/>
      <c r="Q72" s="456"/>
      <c r="R72" s="425"/>
      <c r="S72" s="426"/>
      <c r="T72" s="427"/>
      <c r="U72" s="428"/>
      <c r="V72" s="427"/>
      <c r="W72" s="418"/>
      <c r="X72" s="520"/>
    </row>
    <row r="73" spans="1:24" x14ac:dyDescent="0.25">
      <c r="A73" s="505"/>
      <c r="B73" s="515" t="s">
        <v>62</v>
      </c>
      <c r="C73" s="265">
        <v>44286</v>
      </c>
      <c r="D73" s="390">
        <v>55</v>
      </c>
      <c r="E73" s="118">
        <v>1045</v>
      </c>
      <c r="F73" s="109">
        <v>1</v>
      </c>
      <c r="G73" s="119">
        <v>19</v>
      </c>
      <c r="H73" s="466">
        <v>44377</v>
      </c>
      <c r="I73" s="390">
        <v>2</v>
      </c>
      <c r="J73" s="118">
        <v>50</v>
      </c>
      <c r="K73" s="109"/>
      <c r="L73" s="119"/>
      <c r="M73" s="370">
        <v>44104</v>
      </c>
      <c r="N73" s="457">
        <v>3</v>
      </c>
      <c r="O73" s="118">
        <v>79</v>
      </c>
      <c r="P73" s="457">
        <v>1</v>
      </c>
      <c r="Q73" s="119">
        <v>29</v>
      </c>
      <c r="R73" s="313">
        <v>44561</v>
      </c>
      <c r="S73" s="461">
        <v>2</v>
      </c>
      <c r="T73" s="429">
        <v>58</v>
      </c>
      <c r="U73" s="334"/>
      <c r="V73" s="429"/>
      <c r="W73" s="524">
        <f>T73+V73</f>
        <v>58</v>
      </c>
      <c r="X73" s="521">
        <f>E73+G73+J73+L73+O73+Q73+T73+V73</f>
        <v>1280</v>
      </c>
    </row>
    <row r="74" spans="1:24" x14ac:dyDescent="0.25">
      <c r="A74" s="505" t="s">
        <v>91</v>
      </c>
      <c r="B74" s="353" t="s">
        <v>92</v>
      </c>
      <c r="C74" s="412"/>
      <c r="D74" s="413"/>
      <c r="E74" s="415"/>
      <c r="F74" s="413"/>
      <c r="G74" s="415"/>
      <c r="H74" s="459"/>
      <c r="I74" s="460"/>
      <c r="J74" s="456"/>
      <c r="K74" s="460"/>
      <c r="L74" s="456"/>
      <c r="M74" s="454"/>
      <c r="N74" s="455"/>
      <c r="O74" s="456"/>
      <c r="P74" s="455"/>
      <c r="Q74" s="456"/>
      <c r="R74" s="425"/>
      <c r="S74" s="426"/>
      <c r="T74" s="427"/>
      <c r="U74" s="428"/>
      <c r="V74" s="427"/>
      <c r="W74" s="523"/>
      <c r="X74" s="520"/>
    </row>
    <row r="75" spans="1:24" x14ac:dyDescent="0.25">
      <c r="A75" s="505"/>
      <c r="B75" s="515" t="s">
        <v>93</v>
      </c>
      <c r="C75" s="265">
        <v>44286</v>
      </c>
      <c r="D75" s="390"/>
      <c r="E75" s="118"/>
      <c r="F75" s="109"/>
      <c r="G75" s="119"/>
      <c r="H75" s="466">
        <v>44377</v>
      </c>
      <c r="I75" s="390"/>
      <c r="J75" s="118"/>
      <c r="K75" s="109"/>
      <c r="L75" s="119"/>
      <c r="M75" s="370">
        <v>44104</v>
      </c>
      <c r="N75" s="457">
        <v>30</v>
      </c>
      <c r="O75" s="118">
        <v>570</v>
      </c>
      <c r="P75" s="457">
        <v>2</v>
      </c>
      <c r="Q75" s="119">
        <v>78</v>
      </c>
      <c r="R75" s="313">
        <v>44561</v>
      </c>
      <c r="S75" s="461">
        <v>2</v>
      </c>
      <c r="T75" s="429">
        <v>58</v>
      </c>
      <c r="U75" s="334"/>
      <c r="V75" s="429"/>
      <c r="W75" s="524">
        <f>T75+V75</f>
        <v>58</v>
      </c>
      <c r="X75" s="521">
        <f>E75+G75+J75+L75+O75+Q75+T75+V75</f>
        <v>706</v>
      </c>
    </row>
    <row r="76" spans="1:24" x14ac:dyDescent="0.25">
      <c r="A76" s="505" t="s">
        <v>94</v>
      </c>
      <c r="B76" s="353" t="s">
        <v>95</v>
      </c>
      <c r="C76" s="412"/>
      <c r="D76" s="413"/>
      <c r="E76" s="415"/>
      <c r="F76" s="413"/>
      <c r="G76" s="415"/>
      <c r="H76" s="459"/>
      <c r="I76" s="460"/>
      <c r="J76" s="456"/>
      <c r="K76" s="460"/>
      <c r="L76" s="456"/>
      <c r="M76" s="454"/>
      <c r="N76" s="455"/>
      <c r="O76" s="456"/>
      <c r="P76" s="455"/>
      <c r="Q76" s="456"/>
      <c r="R76" s="425"/>
      <c r="S76" s="426"/>
      <c r="T76" s="427"/>
      <c r="U76" s="428"/>
      <c r="V76" s="427"/>
      <c r="W76" s="523"/>
      <c r="X76" s="520"/>
    </row>
    <row r="77" spans="1:24" x14ac:dyDescent="0.25">
      <c r="A77" s="505"/>
      <c r="B77" s="515" t="s">
        <v>9</v>
      </c>
      <c r="C77" s="265">
        <v>44286</v>
      </c>
      <c r="D77" s="390"/>
      <c r="E77" s="118"/>
      <c r="F77" s="109"/>
      <c r="G77" s="119"/>
      <c r="H77" s="466">
        <v>44377</v>
      </c>
      <c r="I77" s="390"/>
      <c r="J77" s="118"/>
      <c r="K77" s="109"/>
      <c r="L77" s="119"/>
      <c r="M77" s="370">
        <v>44104</v>
      </c>
      <c r="N77" s="457">
        <v>8</v>
      </c>
      <c r="O77" s="118">
        <v>1992</v>
      </c>
      <c r="P77" s="457">
        <v>1</v>
      </c>
      <c r="Q77" s="119">
        <v>249</v>
      </c>
      <c r="R77" s="313">
        <v>44561</v>
      </c>
      <c r="S77" s="461">
        <v>15</v>
      </c>
      <c r="T77" s="429">
        <f>249*15</f>
        <v>3735</v>
      </c>
      <c r="U77" s="334">
        <v>10</v>
      </c>
      <c r="V77" s="429">
        <f>299+299+299+299+299+249+299+249+249+249</f>
        <v>2790</v>
      </c>
      <c r="W77" s="507">
        <f>T77+V77</f>
        <v>6525</v>
      </c>
      <c r="X77" s="522">
        <f>E77+G77+J77+L77+O77+Q77+T77+V77</f>
        <v>8766</v>
      </c>
    </row>
    <row r="78" spans="1:24" x14ac:dyDescent="0.25">
      <c r="A78" s="505"/>
      <c r="B78" s="497"/>
      <c r="C78" s="495"/>
      <c r="D78" s="495"/>
      <c r="E78" s="495"/>
      <c r="F78" s="495"/>
      <c r="G78" s="496"/>
      <c r="H78" s="495"/>
      <c r="I78" s="495"/>
      <c r="J78" s="495"/>
      <c r="K78" s="495"/>
      <c r="L78" s="495"/>
      <c r="M78" s="382"/>
      <c r="N78" s="382"/>
      <c r="O78" s="382"/>
      <c r="P78" s="382"/>
      <c r="Q78" s="187"/>
      <c r="R78" s="495"/>
      <c r="S78" s="495"/>
      <c r="T78" s="495"/>
      <c r="U78" s="495"/>
      <c r="V78" s="495"/>
      <c r="W78" s="509">
        <f>SUM(W3:W77)</f>
        <v>7772</v>
      </c>
      <c r="X78" s="508">
        <f>SUM(X3:X77)</f>
        <v>16868</v>
      </c>
    </row>
    <row r="79" spans="1:24" x14ac:dyDescent="0.25">
      <c r="B79" s="311"/>
      <c r="L79" s="110"/>
      <c r="Q79" s="311"/>
      <c r="R79" s="335"/>
      <c r="S79" s="344"/>
      <c r="T79" s="335"/>
      <c r="U79" s="344"/>
      <c r="W79" s="311"/>
    </row>
    <row r="80" spans="1:24" x14ac:dyDescent="0.25">
      <c r="B80" s="311"/>
      <c r="L80" s="110"/>
      <c r="Q80" s="335"/>
      <c r="R80" s="344"/>
      <c r="U80" s="344"/>
      <c r="W80" s="311"/>
    </row>
    <row r="81" spans="2:23" x14ac:dyDescent="0.25">
      <c r="B81" s="311"/>
      <c r="L81" s="110"/>
      <c r="Q81" s="335"/>
      <c r="R81" s="344"/>
      <c r="U81" s="344"/>
      <c r="W81" s="311"/>
    </row>
    <row r="82" spans="2:23" x14ac:dyDescent="0.25">
      <c r="B82" s="311"/>
      <c r="L82" s="110"/>
      <c r="Q82" s="335"/>
      <c r="R82" s="344"/>
      <c r="U82" s="344"/>
      <c r="W82" s="311"/>
    </row>
    <row r="83" spans="2:23" x14ac:dyDescent="0.25">
      <c r="B83" s="311"/>
      <c r="L83" s="110"/>
      <c r="Q83" s="335"/>
      <c r="R83" s="344"/>
      <c r="U83" s="344"/>
      <c r="W83" s="311"/>
    </row>
    <row r="84" spans="2:23" x14ac:dyDescent="0.25">
      <c r="B84" s="311"/>
      <c r="L84" s="110"/>
      <c r="Q84" s="335"/>
      <c r="R84" s="344"/>
      <c r="U84" s="344"/>
      <c r="W84" s="311"/>
    </row>
    <row r="85" spans="2:23" x14ac:dyDescent="0.25">
      <c r="B85" s="311"/>
      <c r="L85" s="110"/>
      <c r="Q85" s="335"/>
      <c r="R85" s="344"/>
      <c r="U85" s="344"/>
      <c r="W85" s="311"/>
    </row>
    <row r="86" spans="2:23" x14ac:dyDescent="0.25">
      <c r="B86" s="311"/>
      <c r="L86" s="110"/>
      <c r="Q86" s="335"/>
      <c r="R86" s="344"/>
      <c r="U86" s="344"/>
      <c r="W86" s="311"/>
    </row>
    <row r="87" spans="2:23" x14ac:dyDescent="0.25">
      <c r="B87" s="311"/>
      <c r="L87" s="110"/>
      <c r="Q87" s="335"/>
      <c r="R87" s="344"/>
      <c r="U87" s="344"/>
      <c r="W87" s="311"/>
    </row>
    <row r="88" spans="2:23" x14ac:dyDescent="0.25">
      <c r="B88" s="311"/>
      <c r="L88" s="110"/>
      <c r="Q88" s="335"/>
      <c r="R88" s="344"/>
      <c r="U88" s="344"/>
      <c r="W88" s="311"/>
    </row>
    <row r="89" spans="2:23" x14ac:dyDescent="0.25">
      <c r="B89" s="311"/>
      <c r="L89" s="110"/>
      <c r="Q89" s="335"/>
      <c r="R89" s="344"/>
      <c r="U89" s="344"/>
      <c r="W89" s="311"/>
    </row>
    <row r="90" spans="2:23" x14ac:dyDescent="0.25">
      <c r="B90" s="311"/>
      <c r="L90" s="110"/>
      <c r="Q90" s="335"/>
      <c r="R90" s="344"/>
      <c r="U90" s="344"/>
      <c r="W90" s="311"/>
    </row>
    <row r="91" spans="2:23" x14ac:dyDescent="0.25">
      <c r="B91" s="311"/>
      <c r="L91" s="110"/>
      <c r="Q91" s="335"/>
      <c r="R91" s="344"/>
      <c r="U91" s="344"/>
      <c r="W91" s="311"/>
    </row>
    <row r="92" spans="2:23" x14ac:dyDescent="0.25">
      <c r="B92" s="311"/>
      <c r="L92" s="110"/>
      <c r="Q92" s="335"/>
      <c r="R92" s="344"/>
      <c r="U92" s="344"/>
      <c r="W92" s="311"/>
    </row>
    <row r="93" spans="2:23" x14ac:dyDescent="0.25">
      <c r="B93" s="311"/>
      <c r="L93" s="110"/>
      <c r="Q93" s="335"/>
      <c r="R93" s="344"/>
      <c r="U93" s="344"/>
      <c r="W93" s="311"/>
    </row>
    <row r="94" spans="2:23" x14ac:dyDescent="0.25">
      <c r="B94" s="311"/>
      <c r="L94" s="110"/>
      <c r="Q94" s="335"/>
      <c r="R94" s="344"/>
      <c r="U94" s="344"/>
      <c r="W94" s="311"/>
    </row>
    <row r="95" spans="2:23" x14ac:dyDescent="0.25">
      <c r="B95" s="311"/>
      <c r="L95" s="110"/>
      <c r="Q95" s="335"/>
      <c r="R95" s="344"/>
      <c r="U95" s="344"/>
      <c r="W95" s="311"/>
    </row>
    <row r="96" spans="2:23" x14ac:dyDescent="0.25">
      <c r="B96" s="311"/>
      <c r="L96" s="110"/>
      <c r="Q96" s="335"/>
      <c r="R96" s="344"/>
      <c r="U96" s="344"/>
      <c r="W96" s="311"/>
    </row>
    <row r="97" spans="2:23" x14ac:dyDescent="0.25">
      <c r="B97" s="311"/>
      <c r="L97" s="110"/>
      <c r="Q97" s="335"/>
      <c r="R97" s="344"/>
      <c r="U97" s="344"/>
      <c r="W97" s="311"/>
    </row>
    <row r="98" spans="2:23" x14ac:dyDescent="0.25">
      <c r="B98" s="311"/>
      <c r="L98" s="110"/>
      <c r="Q98" s="335"/>
      <c r="R98" s="344"/>
      <c r="U98" s="344"/>
      <c r="W98" s="311"/>
    </row>
    <row r="99" spans="2:23" x14ac:dyDescent="0.25">
      <c r="B99" s="311"/>
      <c r="L99" s="110"/>
      <c r="Q99" s="335"/>
      <c r="R99" s="344"/>
      <c r="U99" s="344"/>
      <c r="W99" s="311"/>
    </row>
    <row r="100" spans="2:23" x14ac:dyDescent="0.25">
      <c r="B100" s="311"/>
      <c r="K100" s="110"/>
      <c r="L100" s="110"/>
      <c r="P100" s="335"/>
      <c r="Q100" s="344"/>
      <c r="R100" s="335"/>
      <c r="S100" s="344"/>
      <c r="U100" s="344"/>
      <c r="V100" s="311"/>
      <c r="W100" s="311"/>
    </row>
    <row r="101" spans="2:23" x14ac:dyDescent="0.25">
      <c r="B101" s="311"/>
      <c r="L101" s="110"/>
      <c r="Q101" s="335"/>
      <c r="R101" s="344"/>
      <c r="U101" s="344"/>
      <c r="W101" s="311"/>
    </row>
    <row r="102" spans="2:23" x14ac:dyDescent="0.25">
      <c r="B102" s="311"/>
      <c r="L102" s="110"/>
      <c r="Q102" s="335"/>
      <c r="R102" s="344"/>
      <c r="U102" s="344"/>
      <c r="W102" s="311"/>
    </row>
    <row r="103" spans="2:23" x14ac:dyDescent="0.25">
      <c r="B103" s="311"/>
      <c r="L103" s="110"/>
      <c r="Q103" s="335"/>
      <c r="R103" s="344"/>
      <c r="U103" s="344"/>
      <c r="W103" s="311"/>
    </row>
    <row r="104" spans="2:23" x14ac:dyDescent="0.25">
      <c r="B104" s="311"/>
      <c r="L104" s="110"/>
      <c r="Q104" s="335"/>
      <c r="R104" s="344"/>
      <c r="U104" s="344"/>
      <c r="W104" s="311"/>
    </row>
    <row r="105" spans="2:23" x14ac:dyDescent="0.25">
      <c r="B105" s="311"/>
      <c r="L105" s="110"/>
      <c r="Q105" s="335"/>
      <c r="R105" s="344"/>
      <c r="U105" s="344"/>
      <c r="W105" s="311"/>
    </row>
    <row r="106" spans="2:23" x14ac:dyDescent="0.25">
      <c r="B106" s="311"/>
      <c r="L106" s="110"/>
      <c r="Q106" s="335"/>
      <c r="R106" s="344"/>
      <c r="U106" s="344"/>
      <c r="W106" s="311"/>
    </row>
    <row r="107" spans="2:23" x14ac:dyDescent="0.25">
      <c r="B107" s="311"/>
      <c r="L107" s="110"/>
      <c r="Q107" s="311"/>
      <c r="R107" s="335"/>
      <c r="S107" s="344"/>
      <c r="T107" s="335"/>
      <c r="U107" s="344"/>
      <c r="W107" s="311"/>
    </row>
    <row r="108" spans="2:23" x14ac:dyDescent="0.25">
      <c r="B108" s="311"/>
      <c r="L108" s="110"/>
      <c r="Q108" s="311"/>
      <c r="R108" s="335"/>
      <c r="S108" s="344"/>
      <c r="T108" s="335"/>
      <c r="U108" s="344"/>
      <c r="W108" s="311"/>
    </row>
    <row r="109" spans="2:23" x14ac:dyDescent="0.25">
      <c r="B109" s="311"/>
      <c r="L109" s="110"/>
      <c r="Q109" s="311"/>
      <c r="R109" s="335"/>
      <c r="S109" s="344"/>
      <c r="T109" s="335"/>
      <c r="U109" s="344"/>
      <c r="W109" s="311"/>
    </row>
    <row r="110" spans="2:23" x14ac:dyDescent="0.25">
      <c r="B110" s="311"/>
      <c r="L110" s="110"/>
      <c r="Q110" s="311"/>
      <c r="R110" s="335"/>
      <c r="S110" s="344"/>
      <c r="T110" s="335"/>
      <c r="U110" s="344"/>
      <c r="W110" s="311"/>
    </row>
    <row r="111" spans="2:23" x14ac:dyDescent="0.25">
      <c r="B111" s="311"/>
      <c r="L111" s="110"/>
      <c r="Q111" s="311"/>
      <c r="R111" s="335"/>
      <c r="S111" s="344"/>
      <c r="T111" s="335"/>
      <c r="U111" s="344"/>
      <c r="W111" s="311"/>
    </row>
    <row r="112" spans="2:23" x14ac:dyDescent="0.25">
      <c r="B112" s="311"/>
      <c r="L112" s="110"/>
      <c r="Q112" s="311"/>
      <c r="R112" s="335"/>
      <c r="S112" s="344"/>
      <c r="T112" s="335"/>
      <c r="U112" s="344"/>
      <c r="W112" s="311"/>
    </row>
    <row r="113" spans="2:23" x14ac:dyDescent="0.25">
      <c r="B113" s="311"/>
      <c r="L113" s="110"/>
      <c r="Q113" s="311"/>
      <c r="R113" s="335"/>
      <c r="S113" s="344"/>
      <c r="T113" s="335"/>
      <c r="U113" s="344"/>
      <c r="W113" s="311"/>
    </row>
    <row r="114" spans="2:23" x14ac:dyDescent="0.25">
      <c r="B114" s="311"/>
      <c r="L114" s="110"/>
      <c r="Q114" s="311"/>
      <c r="R114" s="335"/>
      <c r="S114" s="344"/>
      <c r="T114" s="335"/>
      <c r="U114" s="344"/>
      <c r="W114" s="311"/>
    </row>
    <row r="115" spans="2:23" x14ac:dyDescent="0.25">
      <c r="B115" s="311"/>
      <c r="L115" s="110"/>
      <c r="Q115" s="311"/>
      <c r="R115" s="335"/>
      <c r="S115" s="344"/>
      <c r="T115" s="335"/>
      <c r="U115" s="344"/>
      <c r="W115" s="311"/>
    </row>
    <row r="116" spans="2:23" x14ac:dyDescent="0.25">
      <c r="B116" s="311"/>
      <c r="L116" s="110"/>
      <c r="Q116" s="311"/>
      <c r="R116" s="335"/>
      <c r="S116" s="344"/>
      <c r="T116" s="335"/>
      <c r="U116" s="344"/>
      <c r="W116" s="311"/>
    </row>
    <row r="117" spans="2:23" x14ac:dyDescent="0.25">
      <c r="B117" s="311"/>
      <c r="L117" s="110"/>
      <c r="Q117" s="311"/>
      <c r="R117" s="335"/>
      <c r="S117" s="344"/>
      <c r="T117" s="335"/>
      <c r="U117" s="344"/>
      <c r="W117" s="311"/>
    </row>
    <row r="118" spans="2:23" x14ac:dyDescent="0.25">
      <c r="B118" s="311"/>
      <c r="L118" s="110"/>
      <c r="Q118" s="311"/>
      <c r="R118" s="335"/>
      <c r="S118" s="344"/>
      <c r="T118" s="335"/>
      <c r="U118" s="344"/>
      <c r="W118" s="311"/>
    </row>
    <row r="119" spans="2:23" x14ac:dyDescent="0.25">
      <c r="B119" s="311"/>
      <c r="L119" s="110"/>
      <c r="Q119" s="311"/>
      <c r="R119" s="335"/>
      <c r="S119" s="344"/>
      <c r="T119" s="335"/>
      <c r="U119" s="344"/>
      <c r="W119" s="311"/>
    </row>
    <row r="120" spans="2:23" x14ac:dyDescent="0.25">
      <c r="B120" s="311"/>
      <c r="L120" s="110"/>
      <c r="Q120" s="311"/>
      <c r="R120" s="335"/>
      <c r="S120" s="344"/>
      <c r="T120" s="335"/>
      <c r="U120" s="344"/>
      <c r="W120" s="311"/>
    </row>
    <row r="121" spans="2:23" x14ac:dyDescent="0.25">
      <c r="B121" s="311"/>
      <c r="L121" s="110"/>
      <c r="Q121" s="311"/>
      <c r="R121" s="335"/>
      <c r="S121" s="344"/>
      <c r="T121" s="335"/>
      <c r="U121" s="344"/>
      <c r="W121" s="311"/>
    </row>
    <row r="122" spans="2:23" x14ac:dyDescent="0.25">
      <c r="B122" s="311"/>
      <c r="L122" s="110"/>
      <c r="Q122" s="311"/>
      <c r="R122" s="335"/>
      <c r="S122" s="344"/>
      <c r="T122" s="335"/>
      <c r="U122" s="344"/>
      <c r="W122" s="311"/>
    </row>
    <row r="123" spans="2:23" x14ac:dyDescent="0.25">
      <c r="B123" s="311"/>
      <c r="L123" s="110"/>
      <c r="Q123" s="311"/>
      <c r="R123" s="335"/>
      <c r="S123" s="344"/>
      <c r="T123" s="335"/>
      <c r="U123" s="344"/>
      <c r="W123" s="311"/>
    </row>
    <row r="124" spans="2:23" x14ac:dyDescent="0.25">
      <c r="B124" s="311"/>
      <c r="L124" s="110"/>
      <c r="Q124" s="311"/>
      <c r="R124" s="335"/>
      <c r="S124" s="344"/>
      <c r="T124" s="335"/>
      <c r="U124" s="344"/>
      <c r="W124" s="311"/>
    </row>
    <row r="125" spans="2:23" x14ac:dyDescent="0.25">
      <c r="B125" s="311"/>
      <c r="L125" s="110"/>
      <c r="Q125" s="311"/>
      <c r="R125" s="335"/>
      <c r="S125" s="344"/>
      <c r="T125" s="335"/>
      <c r="U125" s="344"/>
      <c r="W125" s="311"/>
    </row>
    <row r="126" spans="2:23" x14ac:dyDescent="0.25">
      <c r="B126" s="311"/>
      <c r="L126" s="110"/>
      <c r="Q126" s="311"/>
      <c r="R126" s="335"/>
      <c r="S126" s="344"/>
      <c r="T126" s="335"/>
      <c r="U126" s="344"/>
      <c r="W126" s="311"/>
    </row>
    <row r="127" spans="2:23" x14ac:dyDescent="0.25">
      <c r="B127" s="311"/>
      <c r="L127" s="110"/>
      <c r="Q127" s="311"/>
      <c r="R127" s="335"/>
      <c r="S127" s="344"/>
      <c r="T127" s="335"/>
      <c r="U127" s="344"/>
      <c r="W127" s="311"/>
    </row>
    <row r="128" spans="2:23" x14ac:dyDescent="0.25">
      <c r="B128" s="311"/>
      <c r="L128" s="110"/>
      <c r="Q128" s="311"/>
      <c r="R128" s="335"/>
      <c r="S128" s="344"/>
      <c r="T128" s="335"/>
      <c r="U128" s="344"/>
      <c r="W128" s="311"/>
    </row>
    <row r="129" spans="2:23" x14ac:dyDescent="0.25">
      <c r="B129" s="311"/>
      <c r="L129" s="110"/>
      <c r="Q129" s="311"/>
      <c r="R129" s="335"/>
      <c r="S129" s="344"/>
      <c r="T129" s="335"/>
      <c r="U129" s="344"/>
      <c r="W129" s="311"/>
    </row>
    <row r="130" spans="2:23" x14ac:dyDescent="0.25">
      <c r="B130" s="311"/>
      <c r="L130" s="110"/>
      <c r="Q130" s="311"/>
      <c r="R130" s="335"/>
      <c r="S130" s="344"/>
      <c r="T130" s="335"/>
      <c r="U130" s="344"/>
      <c r="W130" s="311"/>
    </row>
    <row r="131" spans="2:23" x14ac:dyDescent="0.25">
      <c r="B131" s="311"/>
      <c r="L131" s="110"/>
      <c r="Q131" s="311"/>
      <c r="R131" s="335"/>
      <c r="S131" s="344"/>
      <c r="T131" s="335"/>
      <c r="U131" s="344"/>
      <c r="W131" s="311"/>
    </row>
    <row r="132" spans="2:23" x14ac:dyDescent="0.25">
      <c r="B132" s="311"/>
      <c r="L132" s="110"/>
      <c r="Q132" s="311"/>
      <c r="R132" s="335"/>
      <c r="S132" s="344"/>
      <c r="T132" s="335"/>
      <c r="U132" s="344"/>
      <c r="W132" s="311"/>
    </row>
    <row r="133" spans="2:23" x14ac:dyDescent="0.25">
      <c r="B133" s="311"/>
      <c r="L133" s="110"/>
      <c r="Q133" s="311"/>
      <c r="R133" s="335"/>
      <c r="S133" s="344"/>
      <c r="T133" s="335"/>
      <c r="U133" s="344"/>
      <c r="W133" s="311"/>
    </row>
    <row r="134" spans="2:23" x14ac:dyDescent="0.25">
      <c r="B134" s="311"/>
      <c r="L134" s="110"/>
      <c r="Q134" s="311"/>
      <c r="R134" s="335"/>
      <c r="S134" s="344"/>
      <c r="T134" s="335"/>
      <c r="U134" s="344"/>
      <c r="W134" s="311"/>
    </row>
    <row r="135" spans="2:23" x14ac:dyDescent="0.25">
      <c r="B135" s="311"/>
      <c r="L135" s="110"/>
      <c r="Q135" s="311"/>
      <c r="R135" s="335"/>
      <c r="S135" s="344"/>
      <c r="T135" s="335"/>
      <c r="U135" s="344"/>
      <c r="W135" s="311"/>
    </row>
    <row r="136" spans="2:23" x14ac:dyDescent="0.25">
      <c r="B136" s="311"/>
      <c r="L136" s="110"/>
      <c r="Q136" s="311"/>
      <c r="R136" s="335"/>
      <c r="S136" s="344"/>
      <c r="T136" s="335"/>
      <c r="U136" s="344"/>
      <c r="W136" s="311"/>
    </row>
    <row r="137" spans="2:23" x14ac:dyDescent="0.25">
      <c r="B137" s="311"/>
      <c r="L137" s="110"/>
      <c r="Q137" s="311"/>
      <c r="R137" s="335"/>
      <c r="S137" s="344"/>
      <c r="T137" s="335"/>
      <c r="U137" s="344"/>
      <c r="W137" s="311"/>
    </row>
    <row r="138" spans="2:23" x14ac:dyDescent="0.25">
      <c r="B138" s="311"/>
      <c r="L138" s="110"/>
      <c r="Q138" s="311"/>
      <c r="R138" s="335"/>
      <c r="S138" s="344"/>
      <c r="T138" s="335"/>
      <c r="U138" s="344"/>
      <c r="W138" s="311"/>
    </row>
    <row r="139" spans="2:23" x14ac:dyDescent="0.25">
      <c r="B139" s="311"/>
      <c r="L139" s="110"/>
      <c r="Q139" s="311"/>
      <c r="R139" s="335"/>
      <c r="S139" s="344"/>
      <c r="T139" s="335"/>
      <c r="U139" s="344"/>
      <c r="W139" s="311"/>
    </row>
    <row r="140" spans="2:23" x14ac:dyDescent="0.25">
      <c r="B140" s="311"/>
      <c r="L140" s="110"/>
      <c r="Q140" s="311"/>
      <c r="R140" s="335"/>
      <c r="S140" s="344"/>
      <c r="T140" s="335"/>
      <c r="U140" s="344"/>
      <c r="W140" s="311"/>
    </row>
    <row r="141" spans="2:23" x14ac:dyDescent="0.25">
      <c r="B141" s="311"/>
      <c r="L141" s="110"/>
      <c r="Q141" s="311"/>
      <c r="R141" s="335"/>
      <c r="S141" s="344"/>
      <c r="T141" s="335"/>
      <c r="U141" s="344"/>
      <c r="W141" s="311"/>
    </row>
    <row r="142" spans="2:23" x14ac:dyDescent="0.25">
      <c r="B142" s="311"/>
      <c r="L142" s="110"/>
      <c r="Q142" s="311"/>
      <c r="R142" s="335"/>
      <c r="S142" s="344"/>
      <c r="T142" s="335"/>
      <c r="U142" s="344"/>
      <c r="W142" s="311"/>
    </row>
    <row r="143" spans="2:23" x14ac:dyDescent="0.25">
      <c r="B143" s="311"/>
      <c r="L143" s="110"/>
      <c r="Q143" s="311"/>
      <c r="R143" s="335"/>
      <c r="S143" s="344"/>
      <c r="T143" s="335"/>
      <c r="U143" s="344"/>
      <c r="W143" s="311"/>
    </row>
    <row r="144" spans="2:23" x14ac:dyDescent="0.25">
      <c r="B144" s="311"/>
      <c r="L144" s="110"/>
      <c r="Q144" s="311"/>
      <c r="R144" s="335"/>
      <c r="S144" s="344"/>
      <c r="T144" s="335"/>
      <c r="U144" s="344"/>
      <c r="W144" s="311"/>
    </row>
    <row r="145" spans="2:23" x14ac:dyDescent="0.25">
      <c r="B145" s="311"/>
      <c r="L145" s="110"/>
      <c r="Q145" s="311"/>
      <c r="R145" s="335"/>
      <c r="S145" s="344"/>
      <c r="T145" s="335"/>
      <c r="U145" s="344"/>
      <c r="W145" s="311"/>
    </row>
    <row r="146" spans="2:23" x14ac:dyDescent="0.25">
      <c r="B146" s="311"/>
      <c r="L146" s="110"/>
      <c r="Q146" s="311"/>
      <c r="R146" s="335"/>
      <c r="S146" s="344"/>
      <c r="T146" s="335"/>
      <c r="U146" s="344"/>
      <c r="W146" s="311"/>
    </row>
    <row r="147" spans="2:23" x14ac:dyDescent="0.25">
      <c r="B147" s="311"/>
      <c r="L147" s="110"/>
      <c r="Q147" s="311"/>
      <c r="R147" s="335"/>
      <c r="S147" s="344"/>
      <c r="T147" s="335"/>
      <c r="U147" s="344"/>
      <c r="W147" s="311"/>
    </row>
    <row r="148" spans="2:23" x14ac:dyDescent="0.25">
      <c r="B148" s="311"/>
      <c r="L148" s="110"/>
      <c r="Q148" s="311"/>
      <c r="R148" s="335"/>
      <c r="S148" s="344"/>
      <c r="T148" s="335"/>
      <c r="U148" s="344"/>
      <c r="W148" s="311"/>
    </row>
    <row r="149" spans="2:23" x14ac:dyDescent="0.25">
      <c r="B149" s="311"/>
      <c r="L149" s="110"/>
      <c r="Q149" s="311"/>
      <c r="R149" s="335"/>
      <c r="S149" s="344"/>
      <c r="T149" s="335"/>
      <c r="U149" s="344"/>
      <c r="W149" s="311"/>
    </row>
    <row r="150" spans="2:23" x14ac:dyDescent="0.25">
      <c r="B150" s="311"/>
      <c r="L150" s="110"/>
      <c r="Q150" s="311"/>
      <c r="R150" s="335"/>
      <c r="S150" s="344"/>
      <c r="T150" s="335"/>
      <c r="U150" s="344"/>
      <c r="W150" s="311"/>
    </row>
    <row r="151" spans="2:23" x14ac:dyDescent="0.25">
      <c r="B151" s="311"/>
      <c r="L151" s="110"/>
      <c r="Q151" s="311"/>
      <c r="R151" s="335"/>
      <c r="S151" s="344"/>
      <c r="T151" s="335"/>
      <c r="U151" s="344"/>
      <c r="W151" s="311"/>
    </row>
    <row r="152" spans="2:23" x14ac:dyDescent="0.25">
      <c r="B152" s="311"/>
      <c r="L152" s="110"/>
      <c r="Q152" s="311"/>
      <c r="R152" s="335"/>
      <c r="S152" s="344"/>
      <c r="T152" s="335"/>
      <c r="U152" s="344"/>
      <c r="W152" s="311"/>
    </row>
    <row r="153" spans="2:23" x14ac:dyDescent="0.25">
      <c r="B153" s="311"/>
      <c r="L153" s="110"/>
      <c r="Q153" s="311"/>
      <c r="R153" s="335"/>
      <c r="S153" s="344"/>
      <c r="T153" s="335"/>
      <c r="U153" s="344"/>
      <c r="W153" s="311"/>
    </row>
    <row r="154" spans="2:23" x14ac:dyDescent="0.25">
      <c r="B154" s="311"/>
      <c r="L154" s="110"/>
      <c r="Q154" s="311"/>
      <c r="R154" s="335"/>
      <c r="S154" s="344"/>
      <c r="T154" s="335"/>
      <c r="U154" s="344"/>
      <c r="W154" s="311"/>
    </row>
    <row r="155" spans="2:23" x14ac:dyDescent="0.25">
      <c r="B155" s="311"/>
      <c r="L155" s="110"/>
      <c r="Q155" s="311"/>
      <c r="R155" s="335"/>
      <c r="S155" s="344"/>
      <c r="T155" s="335"/>
      <c r="U155" s="344"/>
      <c r="W155" s="311"/>
    </row>
    <row r="156" spans="2:23" x14ac:dyDescent="0.25">
      <c r="B156" s="311"/>
      <c r="L156" s="110"/>
      <c r="Q156" s="311"/>
      <c r="R156" s="335"/>
      <c r="S156" s="344"/>
      <c r="T156" s="335"/>
      <c r="U156" s="344"/>
      <c r="W156" s="311"/>
    </row>
    <row r="157" spans="2:23" x14ac:dyDescent="0.25">
      <c r="B157" s="311"/>
      <c r="L157" s="110"/>
      <c r="Q157" s="311"/>
      <c r="R157" s="335"/>
      <c r="S157" s="344"/>
      <c r="T157" s="335"/>
      <c r="U157" s="344"/>
      <c r="W157" s="311"/>
    </row>
    <row r="158" spans="2:23" x14ac:dyDescent="0.25">
      <c r="B158" s="311"/>
      <c r="L158" s="110"/>
      <c r="Q158" s="311"/>
      <c r="R158" s="335"/>
      <c r="S158" s="344"/>
      <c r="T158" s="335"/>
      <c r="U158" s="344"/>
      <c r="W158" s="311"/>
    </row>
    <row r="159" spans="2:23" x14ac:dyDescent="0.25">
      <c r="B159" s="311"/>
      <c r="L159" s="110"/>
      <c r="Q159" s="311"/>
      <c r="R159" s="335"/>
      <c r="S159" s="344"/>
      <c r="T159" s="335"/>
      <c r="U159" s="344"/>
      <c r="W159" s="311"/>
    </row>
    <row r="160" spans="2:23" x14ac:dyDescent="0.25">
      <c r="B160" s="311"/>
      <c r="L160" s="110"/>
      <c r="Q160" s="311"/>
      <c r="R160" s="335"/>
      <c r="S160" s="344"/>
      <c r="T160" s="335"/>
      <c r="U160" s="344"/>
      <c r="W160" s="311"/>
    </row>
    <row r="161" spans="2:23" x14ac:dyDescent="0.25">
      <c r="B161" s="311"/>
      <c r="L161" s="110"/>
      <c r="Q161" s="311"/>
      <c r="R161" s="335"/>
      <c r="S161" s="344"/>
      <c r="T161" s="335"/>
      <c r="U161" s="344"/>
      <c r="W161" s="311"/>
    </row>
    <row r="162" spans="2:23" x14ac:dyDescent="0.25">
      <c r="B162" s="311"/>
      <c r="L162" s="110"/>
      <c r="Q162" s="311"/>
      <c r="R162" s="335"/>
      <c r="S162" s="344"/>
      <c r="T162" s="335"/>
      <c r="U162" s="344"/>
      <c r="W162" s="311"/>
    </row>
    <row r="163" spans="2:23" x14ac:dyDescent="0.25">
      <c r="B163" s="311"/>
      <c r="L163" s="110"/>
      <c r="Q163" s="311"/>
      <c r="R163" s="335"/>
      <c r="S163" s="344"/>
      <c r="T163" s="335"/>
      <c r="U163" s="344"/>
      <c r="W163" s="311"/>
    </row>
    <row r="164" spans="2:23" x14ac:dyDescent="0.25">
      <c r="B164" s="311"/>
      <c r="L164" s="110"/>
      <c r="Q164" s="311"/>
      <c r="R164" s="335"/>
      <c r="S164" s="344"/>
      <c r="T164" s="335"/>
      <c r="U164" s="344"/>
      <c r="W164" s="311"/>
    </row>
    <row r="165" spans="2:23" x14ac:dyDescent="0.25">
      <c r="B165" s="311"/>
      <c r="L165" s="110"/>
      <c r="Q165" s="311"/>
      <c r="R165" s="335"/>
      <c r="S165" s="344"/>
      <c r="T165" s="335"/>
      <c r="U165" s="344"/>
      <c r="W165" s="311"/>
    </row>
    <row r="166" spans="2:23" x14ac:dyDescent="0.25">
      <c r="B166" s="311"/>
      <c r="L166" s="110"/>
      <c r="Q166" s="311"/>
      <c r="R166" s="335"/>
      <c r="S166" s="344"/>
      <c r="T166" s="335"/>
      <c r="U166" s="344"/>
      <c r="W166" s="311"/>
    </row>
    <row r="167" spans="2:23" x14ac:dyDescent="0.25">
      <c r="B167" s="311"/>
      <c r="L167" s="110"/>
      <c r="Q167" s="311"/>
      <c r="R167" s="335"/>
      <c r="S167" s="344"/>
      <c r="T167" s="335"/>
      <c r="U167" s="344"/>
      <c r="W167" s="311"/>
    </row>
    <row r="168" spans="2:23" x14ac:dyDescent="0.25">
      <c r="B168" s="311"/>
      <c r="L168" s="110"/>
      <c r="Q168" s="311"/>
      <c r="R168" s="335"/>
      <c r="S168" s="344"/>
      <c r="T168" s="335"/>
      <c r="U168" s="344"/>
      <c r="W168" s="311"/>
    </row>
    <row r="169" spans="2:23" x14ac:dyDescent="0.25">
      <c r="B169" s="311"/>
      <c r="L169" s="110"/>
      <c r="Q169" s="311"/>
      <c r="R169" s="335"/>
      <c r="S169" s="344"/>
      <c r="T169" s="335"/>
      <c r="U169" s="344"/>
      <c r="W169" s="311"/>
    </row>
    <row r="170" spans="2:23" x14ac:dyDescent="0.25">
      <c r="B170" s="311"/>
      <c r="L170" s="110"/>
      <c r="Q170" s="311"/>
      <c r="R170" s="335"/>
      <c r="S170" s="344"/>
      <c r="T170" s="335"/>
      <c r="U170" s="344"/>
      <c r="W170" s="311"/>
    </row>
    <row r="171" spans="2:23" x14ac:dyDescent="0.25">
      <c r="B171" s="311"/>
      <c r="L171" s="110"/>
      <c r="Q171" s="311"/>
      <c r="R171" s="335"/>
      <c r="S171" s="344"/>
      <c r="T171" s="335"/>
      <c r="U171" s="344"/>
      <c r="W171" s="311"/>
    </row>
    <row r="172" spans="2:23" x14ac:dyDescent="0.25">
      <c r="B172" s="311"/>
      <c r="L172" s="110"/>
      <c r="Q172" s="311"/>
      <c r="R172" s="335"/>
      <c r="S172" s="344"/>
      <c r="T172" s="335"/>
      <c r="U172" s="344"/>
      <c r="W172" s="311"/>
    </row>
    <row r="173" spans="2:23" x14ac:dyDescent="0.25">
      <c r="B173" s="311"/>
      <c r="L173" s="110"/>
      <c r="Q173" s="311"/>
      <c r="R173" s="335"/>
      <c r="S173" s="344"/>
      <c r="T173" s="335"/>
      <c r="U173" s="344"/>
      <c r="W173" s="311"/>
    </row>
    <row r="174" spans="2:23" x14ac:dyDescent="0.25">
      <c r="B174" s="311"/>
      <c r="L174" s="110"/>
      <c r="Q174" s="311"/>
      <c r="R174" s="335"/>
      <c r="S174" s="344"/>
      <c r="T174" s="335"/>
      <c r="U174" s="344"/>
      <c r="W174" s="311"/>
    </row>
    <row r="175" spans="2:23" x14ac:dyDescent="0.25">
      <c r="B175" s="311"/>
      <c r="L175" s="110"/>
      <c r="Q175" s="311"/>
      <c r="R175" s="335"/>
      <c r="S175" s="344"/>
      <c r="T175" s="335"/>
      <c r="U175" s="344"/>
      <c r="W175" s="311"/>
    </row>
    <row r="176" spans="2:23" x14ac:dyDescent="0.25">
      <c r="B176" s="311"/>
      <c r="L176" s="110"/>
      <c r="Q176" s="311"/>
      <c r="R176" s="335"/>
      <c r="S176" s="344"/>
      <c r="T176" s="335"/>
      <c r="U176" s="344"/>
      <c r="W176" s="311"/>
    </row>
    <row r="177" spans="2:23" x14ac:dyDescent="0.25">
      <c r="B177" s="311"/>
      <c r="L177" s="110"/>
      <c r="Q177" s="311"/>
      <c r="R177" s="335"/>
      <c r="S177" s="344"/>
      <c r="T177" s="335"/>
      <c r="U177" s="344"/>
      <c r="W177" s="311"/>
    </row>
    <row r="178" spans="2:23" x14ac:dyDescent="0.25">
      <c r="B178" s="311"/>
      <c r="L178" s="110"/>
      <c r="Q178" s="311"/>
      <c r="R178" s="335"/>
      <c r="S178" s="344"/>
      <c r="T178" s="335"/>
      <c r="U178" s="344"/>
      <c r="W178" s="311"/>
    </row>
    <row r="179" spans="2:23" x14ac:dyDescent="0.25">
      <c r="B179" s="311"/>
      <c r="L179" s="110"/>
      <c r="Q179" s="311"/>
      <c r="R179" s="335"/>
      <c r="S179" s="344"/>
      <c r="T179" s="335"/>
      <c r="U179" s="344"/>
      <c r="W179" s="311"/>
    </row>
    <row r="180" spans="2:23" x14ac:dyDescent="0.25">
      <c r="B180" s="311"/>
      <c r="L180" s="110"/>
      <c r="Q180" s="311"/>
      <c r="R180" s="335"/>
      <c r="S180" s="344"/>
      <c r="T180" s="335"/>
      <c r="U180" s="344"/>
      <c r="W180" s="311"/>
    </row>
    <row r="181" spans="2:23" x14ac:dyDescent="0.25">
      <c r="B181" s="311"/>
      <c r="L181" s="110"/>
      <c r="Q181" s="311"/>
      <c r="R181" s="335"/>
      <c r="S181" s="344"/>
      <c r="T181" s="335"/>
      <c r="U181" s="344"/>
      <c r="W181" s="311"/>
    </row>
    <row r="182" spans="2:23" x14ac:dyDescent="0.25">
      <c r="B182" s="311"/>
      <c r="L182" s="110"/>
      <c r="Q182" s="311"/>
      <c r="R182" s="335"/>
      <c r="S182" s="344"/>
      <c r="T182" s="335"/>
      <c r="U182" s="344"/>
      <c r="W182" s="311"/>
    </row>
    <row r="183" spans="2:23" x14ac:dyDescent="0.25">
      <c r="B183" s="311"/>
      <c r="L183" s="110"/>
      <c r="Q183" s="311"/>
      <c r="R183" s="335"/>
      <c r="S183" s="344"/>
      <c r="T183" s="335"/>
      <c r="U183" s="344"/>
      <c r="W183" s="311"/>
    </row>
    <row r="184" spans="2:23" x14ac:dyDescent="0.25">
      <c r="B184" s="311"/>
      <c r="L184" s="110"/>
      <c r="Q184" s="311"/>
      <c r="R184" s="335"/>
      <c r="S184" s="344"/>
      <c r="T184" s="335"/>
      <c r="U184" s="344"/>
      <c r="W184" s="311"/>
    </row>
    <row r="185" spans="2:23" x14ac:dyDescent="0.25">
      <c r="B185" s="311"/>
      <c r="L185" s="110"/>
      <c r="Q185" s="311"/>
      <c r="R185" s="335"/>
      <c r="S185" s="344"/>
      <c r="T185" s="335"/>
      <c r="U185" s="344"/>
      <c r="W185" s="311"/>
    </row>
    <row r="186" spans="2:23" x14ac:dyDescent="0.25">
      <c r="B186" s="311"/>
      <c r="L186" s="110"/>
      <c r="Q186" s="311"/>
      <c r="R186" s="335"/>
      <c r="S186" s="344"/>
      <c r="T186" s="335"/>
      <c r="U186" s="344"/>
      <c r="W186" s="311"/>
    </row>
    <row r="187" spans="2:23" x14ac:dyDescent="0.25">
      <c r="B187" s="311"/>
      <c r="L187" s="110"/>
      <c r="Q187" s="311"/>
      <c r="R187" s="335"/>
      <c r="S187" s="344"/>
      <c r="T187" s="335"/>
      <c r="U187" s="344"/>
      <c r="W187" s="311"/>
    </row>
    <row r="188" spans="2:23" x14ac:dyDescent="0.25">
      <c r="B188" s="311"/>
      <c r="L188" s="110"/>
      <c r="Q188" s="311"/>
      <c r="R188" s="335"/>
      <c r="S188" s="344"/>
      <c r="T188" s="335"/>
      <c r="U188" s="344"/>
      <c r="W188" s="311"/>
    </row>
    <row r="189" spans="2:23" x14ac:dyDescent="0.25">
      <c r="B189" s="311"/>
      <c r="L189" s="110"/>
      <c r="Q189" s="311"/>
      <c r="R189" s="335"/>
      <c r="S189" s="344"/>
      <c r="T189" s="335"/>
      <c r="U189" s="344"/>
      <c r="W189" s="311"/>
    </row>
    <row r="190" spans="2:23" x14ac:dyDescent="0.25">
      <c r="B190" s="311"/>
      <c r="L190" s="110"/>
      <c r="Q190" s="311"/>
      <c r="R190" s="335"/>
      <c r="S190" s="344"/>
      <c r="T190" s="335"/>
      <c r="U190" s="344"/>
      <c r="W190" s="311"/>
    </row>
    <row r="191" spans="2:23" x14ac:dyDescent="0.25">
      <c r="B191" s="311"/>
      <c r="L191" s="110"/>
      <c r="Q191" s="311"/>
      <c r="R191" s="335"/>
      <c r="S191" s="344"/>
      <c r="T191" s="335"/>
      <c r="U191" s="344"/>
      <c r="W191" s="311"/>
    </row>
    <row r="192" spans="2:23" x14ac:dyDescent="0.25">
      <c r="B192" s="311"/>
      <c r="L192" s="110"/>
      <c r="Q192" s="311"/>
      <c r="R192" s="335"/>
      <c r="S192" s="344"/>
      <c r="T192" s="335"/>
      <c r="U192" s="344"/>
      <c r="W192" s="311"/>
    </row>
    <row r="193" spans="2:23" x14ac:dyDescent="0.25">
      <c r="B193" s="311"/>
      <c r="L193" s="110"/>
      <c r="Q193" s="311"/>
      <c r="R193" s="335"/>
      <c r="S193" s="344"/>
      <c r="T193" s="335"/>
      <c r="U193" s="344"/>
      <c r="W193" s="311"/>
    </row>
    <row r="194" spans="2:23" x14ac:dyDescent="0.25">
      <c r="B194" s="311"/>
      <c r="L194" s="110"/>
      <c r="Q194" s="311"/>
      <c r="R194" s="335"/>
      <c r="S194" s="344"/>
      <c r="T194" s="335"/>
      <c r="U194" s="344"/>
      <c r="W194" s="311"/>
    </row>
    <row r="195" spans="2:23" x14ac:dyDescent="0.25">
      <c r="B195" s="311"/>
      <c r="L195" s="110"/>
      <c r="Q195" s="311"/>
      <c r="R195" s="335"/>
      <c r="S195" s="344"/>
      <c r="T195" s="335"/>
      <c r="U195" s="344"/>
      <c r="W195" s="311"/>
    </row>
  </sheetData>
  <pageMargins left="0.7" right="0.7" top="0.75" bottom="0.75" header="0.3" footer="0.3"/>
  <pageSetup orientation="landscape" horizontalDpi="300" verticalDpi="300"/>
  <headerFooter>
    <oddHeader>&amp;CASI Webinar Income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EB4F-17B7-44F0-8CD8-3FDED3719004}">
  <dimension ref="A1:AC201"/>
  <sheetViews>
    <sheetView topLeftCell="P1" zoomScaleNormal="100" workbookViewId="0">
      <selection activeCell="AB7" sqref="AB7"/>
    </sheetView>
  </sheetViews>
  <sheetFormatPr defaultColWidth="9.140625" defaultRowHeight="15" x14ac:dyDescent="0.25"/>
  <cols>
    <col min="1" max="1" width="8" style="311" hidden="1" customWidth="1"/>
    <col min="2" max="2" width="24.85546875" style="343" customWidth="1"/>
    <col min="3" max="5" width="9.7109375" style="311" customWidth="1"/>
    <col min="6" max="6" width="10.5703125" style="311" customWidth="1"/>
    <col min="7" max="7" width="9.28515625" style="311" customWidth="1"/>
    <col min="8" max="12" width="9.7109375" style="311" customWidth="1"/>
    <col min="13" max="13" width="11.5703125" style="110" customWidth="1"/>
    <col min="14" max="16" width="9.5703125" style="110" customWidth="1"/>
    <col min="17" max="17" width="11.5703125" style="110" customWidth="1"/>
    <col min="18" max="18" width="13.85546875" style="311" customWidth="1"/>
    <col min="19" max="19" width="9.7109375" style="335" customWidth="1"/>
    <col min="20" max="20" width="9.7109375" style="344" customWidth="1"/>
    <col min="21" max="21" width="9.7109375" style="335" customWidth="1"/>
    <col min="22" max="22" width="9.7109375" style="344" customWidth="1"/>
    <col min="23" max="26" width="11.85546875" style="344" customWidth="1"/>
    <col min="27" max="27" width="10.5703125" style="311" customWidth="1"/>
    <col min="28" max="16384" width="9.140625" style="311"/>
  </cols>
  <sheetData>
    <row r="1" spans="1:29" ht="30" x14ac:dyDescent="0.25">
      <c r="A1" s="505" t="s">
        <v>75</v>
      </c>
      <c r="B1" s="435" t="s">
        <v>0</v>
      </c>
      <c r="C1" s="280" t="s">
        <v>1</v>
      </c>
      <c r="D1" s="281" t="s">
        <v>2</v>
      </c>
      <c r="E1" s="281" t="s">
        <v>3</v>
      </c>
      <c r="F1" s="281" t="s">
        <v>4</v>
      </c>
      <c r="G1" s="282" t="s">
        <v>3</v>
      </c>
      <c r="H1" s="281" t="s">
        <v>1</v>
      </c>
      <c r="I1" s="281" t="s">
        <v>2</v>
      </c>
      <c r="J1" s="281" t="s">
        <v>3</v>
      </c>
      <c r="K1" s="281" t="s">
        <v>4</v>
      </c>
      <c r="L1" s="282" t="s">
        <v>3</v>
      </c>
      <c r="M1" s="280" t="s">
        <v>1</v>
      </c>
      <c r="N1" s="281" t="s">
        <v>2</v>
      </c>
      <c r="O1" s="281" t="s">
        <v>3</v>
      </c>
      <c r="P1" s="281" t="s">
        <v>4</v>
      </c>
      <c r="Q1" s="286" t="s">
        <v>3</v>
      </c>
      <c r="R1" s="280" t="s">
        <v>1</v>
      </c>
      <c r="S1" s="281" t="s">
        <v>2</v>
      </c>
      <c r="T1" s="283" t="s">
        <v>3</v>
      </c>
      <c r="U1" s="281" t="s">
        <v>4</v>
      </c>
      <c r="V1" s="283" t="s">
        <v>3</v>
      </c>
      <c r="W1" s="285" t="s">
        <v>96</v>
      </c>
      <c r="X1" s="285" t="s">
        <v>97</v>
      </c>
      <c r="Y1" s="285" t="s">
        <v>98</v>
      </c>
      <c r="Z1" s="285" t="s">
        <v>52</v>
      </c>
      <c r="AA1" s="168" t="s">
        <v>26</v>
      </c>
    </row>
    <row r="2" spans="1:29" x14ac:dyDescent="0.25">
      <c r="A2" s="505">
        <v>3254</v>
      </c>
      <c r="B2" s="347" t="s">
        <v>6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157"/>
      <c r="X2" s="157"/>
      <c r="Y2" s="157"/>
      <c r="Z2" s="157"/>
      <c r="AA2" s="312"/>
    </row>
    <row r="3" spans="1:29" x14ac:dyDescent="0.25">
      <c r="A3" s="505"/>
      <c r="B3" s="516" t="s">
        <v>7</v>
      </c>
      <c r="C3" s="265">
        <v>44651</v>
      </c>
      <c r="D3" s="266"/>
      <c r="E3" s="293"/>
      <c r="F3" s="266"/>
      <c r="G3" s="465"/>
      <c r="H3" s="466">
        <v>44742</v>
      </c>
      <c r="I3" s="266">
        <v>1</v>
      </c>
      <c r="J3" s="293">
        <v>29</v>
      </c>
      <c r="K3" s="266"/>
      <c r="L3" s="295"/>
      <c r="M3" s="218">
        <v>44834</v>
      </c>
      <c r="N3" s="221"/>
      <c r="O3" s="220"/>
      <c r="P3" s="221"/>
      <c r="Q3" s="217"/>
      <c r="R3" s="313">
        <v>44926</v>
      </c>
      <c r="S3" s="314"/>
      <c r="T3" s="315"/>
      <c r="U3" s="314"/>
      <c r="V3" s="316"/>
      <c r="W3" s="372">
        <f>E3+G3</f>
        <v>0</v>
      </c>
      <c r="X3" s="372">
        <f>J3+L3</f>
        <v>29</v>
      </c>
      <c r="Y3" s="372">
        <f>O3+Q3</f>
        <v>0</v>
      </c>
      <c r="Z3" s="372">
        <f>T3+V3</f>
        <v>0</v>
      </c>
      <c r="AA3" s="377">
        <f>SUM(W3:Z3)</f>
        <v>29</v>
      </c>
      <c r="AB3" s="463"/>
    </row>
    <row r="4" spans="1:29" x14ac:dyDescent="0.25">
      <c r="A4" s="505">
        <v>3256</v>
      </c>
      <c r="B4" s="350" t="s">
        <v>8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48"/>
      <c r="N4" s="349"/>
      <c r="O4" s="350"/>
      <c r="P4" s="349"/>
      <c r="Q4" s="350"/>
      <c r="R4" s="350"/>
      <c r="S4" s="350"/>
      <c r="T4" s="350"/>
      <c r="U4" s="350"/>
      <c r="V4" s="350"/>
      <c r="W4" s="156"/>
      <c r="X4" s="156"/>
      <c r="Y4" s="156"/>
      <c r="Z4" s="156"/>
      <c r="AA4" s="317"/>
    </row>
    <row r="5" spans="1:29" x14ac:dyDescent="0.25">
      <c r="A5" s="505"/>
      <c r="B5" s="517" t="s">
        <v>9</v>
      </c>
      <c r="C5" s="265">
        <v>44651</v>
      </c>
      <c r="D5" s="271">
        <v>1</v>
      </c>
      <c r="E5" s="272">
        <v>69</v>
      </c>
      <c r="F5" s="271"/>
      <c r="G5" s="467"/>
      <c r="H5" s="466">
        <v>44742</v>
      </c>
      <c r="I5" s="271"/>
      <c r="J5" s="272"/>
      <c r="K5" s="271"/>
      <c r="L5" s="273"/>
      <c r="M5" s="218">
        <v>44834</v>
      </c>
      <c r="N5" s="221">
        <v>1</v>
      </c>
      <c r="O5" s="220">
        <v>29</v>
      </c>
      <c r="P5" s="221"/>
      <c r="Q5" s="217"/>
      <c r="R5" s="313">
        <v>44926</v>
      </c>
      <c r="S5" s="314"/>
      <c r="T5" s="315"/>
      <c r="U5" s="314"/>
      <c r="V5" s="316"/>
      <c r="W5" s="372">
        <f>E5+G5</f>
        <v>69</v>
      </c>
      <c r="X5" s="372">
        <f>J5+L5</f>
        <v>0</v>
      </c>
      <c r="Y5" s="372">
        <f>O5+Q5</f>
        <v>29</v>
      </c>
      <c r="Z5" s="372">
        <f>T5+V5</f>
        <v>0</v>
      </c>
      <c r="AA5" s="377">
        <f>SUM(W5:Z5)</f>
        <v>98</v>
      </c>
    </row>
    <row r="6" spans="1:29" x14ac:dyDescent="0.25">
      <c r="A6" s="505">
        <v>3257</v>
      </c>
      <c r="B6" s="347" t="s">
        <v>10</v>
      </c>
      <c r="C6" s="347"/>
      <c r="D6" s="347"/>
      <c r="E6" s="347"/>
      <c r="F6" s="347"/>
      <c r="G6" s="347"/>
      <c r="H6" s="347"/>
      <c r="I6" s="347"/>
      <c r="J6" s="347"/>
      <c r="K6" s="347"/>
      <c r="L6" s="469"/>
      <c r="M6" s="345"/>
      <c r="N6" s="346"/>
      <c r="O6" s="347"/>
      <c r="P6" s="346"/>
      <c r="Q6" s="347"/>
      <c r="R6" s="347"/>
      <c r="S6" s="347"/>
      <c r="T6" s="347"/>
      <c r="U6" s="347"/>
      <c r="V6" s="347"/>
      <c r="W6" s="157"/>
      <c r="X6" s="157"/>
      <c r="Y6" s="157"/>
      <c r="Z6" s="157"/>
      <c r="AA6" s="317"/>
    </row>
    <row r="7" spans="1:29" x14ac:dyDescent="0.25">
      <c r="A7" s="505"/>
      <c r="B7" s="516" t="s">
        <v>11</v>
      </c>
      <c r="C7" s="265">
        <v>44651</v>
      </c>
      <c r="D7" s="266"/>
      <c r="E7" s="267"/>
      <c r="F7" s="266"/>
      <c r="G7" s="289"/>
      <c r="H7" s="466">
        <v>44742</v>
      </c>
      <c r="I7" s="266"/>
      <c r="J7" s="267"/>
      <c r="K7" s="266"/>
      <c r="L7" s="268"/>
      <c r="M7" s="218">
        <v>44834</v>
      </c>
      <c r="N7" s="221"/>
      <c r="O7" s="220"/>
      <c r="P7" s="221"/>
      <c r="Q7" s="217"/>
      <c r="R7" s="313">
        <v>44926</v>
      </c>
      <c r="S7" s="314"/>
      <c r="T7" s="315"/>
      <c r="U7" s="314"/>
      <c r="V7" s="316"/>
      <c r="W7" s="372">
        <f>E7+G7</f>
        <v>0</v>
      </c>
      <c r="X7" s="372">
        <f>J7+L7</f>
        <v>0</v>
      </c>
      <c r="Y7" s="372">
        <f>O7+Q7</f>
        <v>0</v>
      </c>
      <c r="Z7" s="372">
        <f>T7+V7</f>
        <v>0</v>
      </c>
      <c r="AA7" s="377">
        <f>SUM(W7:Z7)</f>
        <v>0</v>
      </c>
    </row>
    <row r="8" spans="1:29" x14ac:dyDescent="0.25">
      <c r="A8" s="505">
        <v>3258</v>
      </c>
      <c r="B8" s="350" t="s">
        <v>12</v>
      </c>
      <c r="C8" s="350"/>
      <c r="D8" s="350"/>
      <c r="E8" s="350"/>
      <c r="F8" s="350"/>
      <c r="G8" s="350"/>
      <c r="H8" s="350"/>
      <c r="I8" s="350"/>
      <c r="J8" s="350"/>
      <c r="K8" s="350"/>
      <c r="L8" s="470"/>
      <c r="M8" s="348"/>
      <c r="N8" s="349"/>
      <c r="O8" s="350"/>
      <c r="P8" s="349"/>
      <c r="Q8" s="350"/>
      <c r="R8" s="350"/>
      <c r="S8" s="350"/>
      <c r="T8" s="350"/>
      <c r="U8" s="350"/>
      <c r="V8" s="350"/>
      <c r="W8" s="156"/>
      <c r="X8" s="156"/>
      <c r="Y8" s="156"/>
      <c r="Z8" s="156"/>
      <c r="AA8" s="317"/>
    </row>
    <row r="9" spans="1:29" x14ac:dyDescent="0.25">
      <c r="A9" s="505"/>
      <c r="B9" s="517" t="s">
        <v>13</v>
      </c>
      <c r="C9" s="265">
        <v>44651</v>
      </c>
      <c r="D9" s="271"/>
      <c r="E9" s="272"/>
      <c r="F9" s="271"/>
      <c r="G9" s="467"/>
      <c r="H9" s="466">
        <v>44742</v>
      </c>
      <c r="I9" s="271"/>
      <c r="J9" s="272"/>
      <c r="K9" s="271"/>
      <c r="L9" s="273"/>
      <c r="M9" s="218">
        <v>44834</v>
      </c>
      <c r="N9" s="221"/>
      <c r="O9" s="220"/>
      <c r="P9" s="221"/>
      <c r="Q9" s="217"/>
      <c r="R9" s="313">
        <v>44926</v>
      </c>
      <c r="S9" s="314"/>
      <c r="T9" s="315"/>
      <c r="U9" s="314"/>
      <c r="V9" s="316"/>
      <c r="W9" s="372">
        <f>E9+G9</f>
        <v>0</v>
      </c>
      <c r="X9" s="372">
        <f>J9+L9</f>
        <v>0</v>
      </c>
      <c r="Y9" s="372">
        <f>O9+Q9</f>
        <v>0</v>
      </c>
      <c r="Z9" s="372">
        <f>T9+V9</f>
        <v>0</v>
      </c>
      <c r="AA9" s="377">
        <f>SUM(W9:Z9)</f>
        <v>0</v>
      </c>
    </row>
    <row r="10" spans="1:29" x14ac:dyDescent="0.25">
      <c r="A10" s="505">
        <v>3259</v>
      </c>
      <c r="B10" s="347" t="s">
        <v>14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469"/>
      <c r="M10" s="345"/>
      <c r="N10" s="346"/>
      <c r="O10" s="347"/>
      <c r="P10" s="346"/>
      <c r="Q10" s="347"/>
      <c r="R10" s="347"/>
      <c r="S10" s="347"/>
      <c r="T10" s="347"/>
      <c r="U10" s="347"/>
      <c r="V10" s="347"/>
      <c r="W10" s="157"/>
      <c r="X10" s="157"/>
      <c r="Y10" s="157"/>
      <c r="Z10" s="157"/>
      <c r="AA10" s="317"/>
    </row>
    <row r="11" spans="1:29" x14ac:dyDescent="0.25">
      <c r="A11" s="505"/>
      <c r="B11" s="516" t="s">
        <v>11</v>
      </c>
      <c r="C11" s="265">
        <v>44651</v>
      </c>
      <c r="D11" s="266"/>
      <c r="E11" s="267"/>
      <c r="F11" s="266"/>
      <c r="G11" s="289"/>
      <c r="H11" s="466">
        <v>44742</v>
      </c>
      <c r="I11" s="266"/>
      <c r="J11" s="267"/>
      <c r="K11" s="266"/>
      <c r="L11" s="289"/>
      <c r="M11" s="218">
        <v>44834</v>
      </c>
      <c r="N11" s="290"/>
      <c r="O11" s="220"/>
      <c r="P11" s="290"/>
      <c r="Q11" s="217"/>
      <c r="R11" s="313">
        <v>44926</v>
      </c>
      <c r="S11" s="314"/>
      <c r="T11" s="315"/>
      <c r="U11" s="314"/>
      <c r="V11" s="316"/>
      <c r="W11" s="372">
        <f>E11+G11</f>
        <v>0</v>
      </c>
      <c r="X11" s="372">
        <f>J11+L11</f>
        <v>0</v>
      </c>
      <c r="Y11" s="372">
        <f>O11+Q11</f>
        <v>0</v>
      </c>
      <c r="Z11" s="372">
        <f>T11+V11</f>
        <v>0</v>
      </c>
      <c r="AA11" s="377">
        <f>SUM(W11:Z11)</f>
        <v>0</v>
      </c>
    </row>
    <row r="12" spans="1:29" x14ac:dyDescent="0.25">
      <c r="A12" s="505">
        <v>3260</v>
      </c>
      <c r="B12" s="350" t="s">
        <v>15</v>
      </c>
      <c r="C12" s="350"/>
      <c r="D12" s="350"/>
      <c r="E12" s="350"/>
      <c r="F12" s="350"/>
      <c r="G12" s="350"/>
      <c r="H12" s="350"/>
      <c r="I12" s="350"/>
      <c r="J12" s="350"/>
      <c r="K12" s="350"/>
      <c r="L12" s="470"/>
      <c r="M12" s="348"/>
      <c r="N12" s="349"/>
      <c r="O12" s="350"/>
      <c r="P12" s="349"/>
      <c r="Q12" s="350"/>
      <c r="R12" s="350"/>
      <c r="S12" s="350"/>
      <c r="T12" s="350"/>
      <c r="U12" s="350"/>
      <c r="V12" s="350"/>
      <c r="W12" s="156"/>
      <c r="X12" s="156"/>
      <c r="Y12" s="156"/>
      <c r="Z12" s="156"/>
      <c r="AA12" s="317"/>
    </row>
    <row r="13" spans="1:29" x14ac:dyDescent="0.25">
      <c r="A13" s="505"/>
      <c r="B13" s="517" t="s">
        <v>16</v>
      </c>
      <c r="C13" s="265">
        <v>44651</v>
      </c>
      <c r="D13" s="271"/>
      <c r="E13" s="272"/>
      <c r="F13" s="271"/>
      <c r="G13" s="467"/>
      <c r="H13" s="466">
        <v>44742</v>
      </c>
      <c r="I13" s="271">
        <v>1</v>
      </c>
      <c r="J13" s="272">
        <v>29</v>
      </c>
      <c r="K13" s="271"/>
      <c r="L13" s="273"/>
      <c r="M13" s="218">
        <v>44834</v>
      </c>
      <c r="N13" s="221"/>
      <c r="O13" s="220"/>
      <c r="P13" s="221"/>
      <c r="Q13" s="217"/>
      <c r="R13" s="313">
        <v>44926</v>
      </c>
      <c r="S13" s="314"/>
      <c r="T13" s="315"/>
      <c r="U13" s="314"/>
      <c r="V13" s="316"/>
      <c r="W13" s="372">
        <f>E13+G13</f>
        <v>0</v>
      </c>
      <c r="X13" s="372">
        <f>J13+L13</f>
        <v>29</v>
      </c>
      <c r="Y13" s="372">
        <f>O13+Q13</f>
        <v>0</v>
      </c>
      <c r="Z13" s="372">
        <f>T13+V13</f>
        <v>0</v>
      </c>
      <c r="AA13" s="377">
        <f>SUM(W13:Z13)</f>
        <v>29</v>
      </c>
      <c r="AC13" s="518"/>
    </row>
    <row r="14" spans="1:29" x14ac:dyDescent="0.25">
      <c r="A14" s="505">
        <v>3261</v>
      </c>
      <c r="B14" s="347" t="s">
        <v>17</v>
      </c>
      <c r="C14" s="347"/>
      <c r="D14" s="347"/>
      <c r="E14" s="347"/>
      <c r="F14" s="347"/>
      <c r="G14" s="347"/>
      <c r="H14" s="347"/>
      <c r="I14" s="347"/>
      <c r="J14" s="347"/>
      <c r="K14" s="347"/>
      <c r="L14" s="469"/>
      <c r="M14" s="345"/>
      <c r="N14" s="346"/>
      <c r="O14" s="347"/>
      <c r="P14" s="346"/>
      <c r="Q14" s="347"/>
      <c r="R14" s="347"/>
      <c r="S14" s="347"/>
      <c r="T14" s="347"/>
      <c r="U14" s="347"/>
      <c r="V14" s="347"/>
      <c r="W14" s="157"/>
      <c r="X14" s="157"/>
      <c r="Y14" s="157"/>
      <c r="Z14" s="157"/>
      <c r="AA14" s="317"/>
      <c r="AC14" s="518"/>
    </row>
    <row r="15" spans="1:29" x14ac:dyDescent="0.25">
      <c r="A15" s="505"/>
      <c r="B15" s="516" t="s">
        <v>18</v>
      </c>
      <c r="C15" s="265">
        <v>44651</v>
      </c>
      <c r="D15" s="266"/>
      <c r="E15" s="267"/>
      <c r="F15" s="266"/>
      <c r="G15" s="289"/>
      <c r="H15" s="466">
        <v>44742</v>
      </c>
      <c r="I15" s="266"/>
      <c r="J15" s="267"/>
      <c r="K15" s="266"/>
      <c r="L15" s="268"/>
      <c r="M15" s="218">
        <v>44834</v>
      </c>
      <c r="N15" s="221">
        <v>1</v>
      </c>
      <c r="O15" s="220">
        <v>29</v>
      </c>
      <c r="P15" s="221"/>
      <c r="Q15" s="217"/>
      <c r="R15" s="313">
        <v>44926</v>
      </c>
      <c r="S15" s="314"/>
      <c r="T15" s="315"/>
      <c r="U15" s="314"/>
      <c r="V15" s="316"/>
      <c r="W15" s="372">
        <f>E15+G15</f>
        <v>0</v>
      </c>
      <c r="X15" s="372">
        <f>J15+L15</f>
        <v>0</v>
      </c>
      <c r="Y15" s="372">
        <f>O15+Q15</f>
        <v>29</v>
      </c>
      <c r="Z15" s="372">
        <f>T15+V15</f>
        <v>0</v>
      </c>
      <c r="AA15" s="377">
        <f>SUM(W15:Z15)</f>
        <v>29</v>
      </c>
      <c r="AC15" s="518"/>
    </row>
    <row r="16" spans="1:29" x14ac:dyDescent="0.25">
      <c r="A16" s="505">
        <v>3269</v>
      </c>
      <c r="B16" s="347" t="s">
        <v>53</v>
      </c>
      <c r="C16" s="347"/>
      <c r="D16" s="347"/>
      <c r="E16" s="347"/>
      <c r="F16" s="347"/>
      <c r="G16" s="347"/>
      <c r="H16" s="347"/>
      <c r="I16" s="347"/>
      <c r="J16" s="347"/>
      <c r="K16" s="347"/>
      <c r="L16" s="469"/>
      <c r="M16" s="345"/>
      <c r="N16" s="346"/>
      <c r="O16" s="347"/>
      <c r="P16" s="346"/>
      <c r="Q16" s="347"/>
      <c r="R16" s="347"/>
      <c r="S16" s="347"/>
      <c r="T16" s="347"/>
      <c r="U16" s="347"/>
      <c r="V16" s="347"/>
      <c r="W16" s="157"/>
      <c r="X16" s="157"/>
      <c r="Y16" s="157"/>
      <c r="Z16" s="157"/>
      <c r="AA16" s="317"/>
    </row>
    <row r="17" spans="1:27" x14ac:dyDescent="0.25">
      <c r="A17" s="505"/>
      <c r="B17" s="516" t="s">
        <v>20</v>
      </c>
      <c r="C17" s="265">
        <v>44651</v>
      </c>
      <c r="D17" s="259"/>
      <c r="E17" s="260"/>
      <c r="F17" s="259"/>
      <c r="G17" s="261"/>
      <c r="H17" s="466">
        <v>44742</v>
      </c>
      <c r="I17" s="259">
        <v>1</v>
      </c>
      <c r="J17" s="260">
        <v>299</v>
      </c>
      <c r="K17" s="259"/>
      <c r="L17" s="264"/>
      <c r="M17" s="218">
        <v>44834</v>
      </c>
      <c r="N17" s="221"/>
      <c r="O17" s="220"/>
      <c r="P17" s="221"/>
      <c r="Q17" s="217"/>
      <c r="R17" s="313">
        <v>44926</v>
      </c>
      <c r="S17" s="314"/>
      <c r="T17" s="315"/>
      <c r="U17" s="314"/>
      <c r="V17" s="316"/>
      <c r="W17" s="372">
        <f>E17+G17</f>
        <v>0</v>
      </c>
      <c r="X17" s="372">
        <f>J17+L17</f>
        <v>299</v>
      </c>
      <c r="Y17" s="372">
        <f>O17+Q17</f>
        <v>0</v>
      </c>
      <c r="Z17" s="372">
        <f>T17+V17</f>
        <v>0</v>
      </c>
      <c r="AA17" s="377">
        <f>SUM(W17:Z17)</f>
        <v>299</v>
      </c>
    </row>
    <row r="18" spans="1:27" x14ac:dyDescent="0.25">
      <c r="A18" s="505">
        <v>3263</v>
      </c>
      <c r="B18" s="350" t="s">
        <v>22</v>
      </c>
      <c r="C18" s="350"/>
      <c r="D18" s="350"/>
      <c r="E18" s="350"/>
      <c r="F18" s="350"/>
      <c r="G18" s="350"/>
      <c r="H18" s="350"/>
      <c r="I18" s="350"/>
      <c r="J18" s="350"/>
      <c r="K18" s="350"/>
      <c r="L18" s="470"/>
      <c r="M18" s="348"/>
      <c r="N18" s="349"/>
      <c r="O18" s="350"/>
      <c r="P18" s="349"/>
      <c r="Q18" s="350"/>
      <c r="R18" s="350"/>
      <c r="S18" s="350"/>
      <c r="T18" s="350"/>
      <c r="U18" s="350"/>
      <c r="V18" s="350"/>
      <c r="W18" s="156"/>
      <c r="X18" s="156"/>
      <c r="Y18" s="156"/>
      <c r="Z18" s="156"/>
      <c r="AA18" s="317"/>
    </row>
    <row r="19" spans="1:27" x14ac:dyDescent="0.25">
      <c r="A19" s="505"/>
      <c r="B19" s="516" t="s">
        <v>23</v>
      </c>
      <c r="C19" s="265">
        <v>44651</v>
      </c>
      <c r="D19" s="259"/>
      <c r="E19" s="260"/>
      <c r="F19" s="259"/>
      <c r="G19" s="261"/>
      <c r="H19" s="466">
        <v>44742</v>
      </c>
      <c r="I19" s="259"/>
      <c r="J19" s="260"/>
      <c r="K19" s="259"/>
      <c r="L19" s="261"/>
      <c r="M19" s="218">
        <v>44834</v>
      </c>
      <c r="N19" s="221">
        <v>1</v>
      </c>
      <c r="O19" s="220">
        <v>29</v>
      </c>
      <c r="P19" s="221">
        <v>1</v>
      </c>
      <c r="Q19" s="217">
        <v>29</v>
      </c>
      <c r="R19" s="313">
        <v>44926</v>
      </c>
      <c r="S19" s="314"/>
      <c r="T19" s="315"/>
      <c r="U19" s="314"/>
      <c r="V19" s="316"/>
      <c r="W19" s="372">
        <f>E19+G19</f>
        <v>0</v>
      </c>
      <c r="X19" s="372">
        <f>J19+L19</f>
        <v>0</v>
      </c>
      <c r="Y19" s="372">
        <f>O19+Q19</f>
        <v>58</v>
      </c>
      <c r="Z19" s="372">
        <f>T19+V19</f>
        <v>0</v>
      </c>
      <c r="AA19" s="377">
        <f>SUM(W19:Z19)</f>
        <v>58</v>
      </c>
    </row>
    <row r="20" spans="1:27" x14ac:dyDescent="0.25">
      <c r="A20" s="505">
        <v>3265</v>
      </c>
      <c r="B20" s="350" t="s">
        <v>27</v>
      </c>
      <c r="C20" s="350"/>
      <c r="D20" s="350"/>
      <c r="E20" s="350"/>
      <c r="F20" s="350"/>
      <c r="G20" s="350"/>
      <c r="H20" s="350"/>
      <c r="I20" s="350"/>
      <c r="J20" s="350"/>
      <c r="K20" s="350"/>
      <c r="L20" s="470"/>
      <c r="M20" s="348"/>
      <c r="N20" s="349"/>
      <c r="O20" s="350"/>
      <c r="P20" s="349"/>
      <c r="Q20" s="350"/>
      <c r="R20" s="350"/>
      <c r="S20" s="350"/>
      <c r="T20" s="350"/>
      <c r="U20" s="350"/>
      <c r="V20" s="350"/>
      <c r="W20" s="156"/>
      <c r="X20" s="156"/>
      <c r="Y20" s="156"/>
      <c r="Z20" s="156"/>
      <c r="AA20" s="317"/>
    </row>
    <row r="21" spans="1:27" x14ac:dyDescent="0.25">
      <c r="A21" s="505"/>
      <c r="B21" s="516" t="s">
        <v>28</v>
      </c>
      <c r="C21" s="265">
        <v>44651</v>
      </c>
      <c r="D21" s="314"/>
      <c r="E21" s="315"/>
      <c r="F21" s="314"/>
      <c r="G21" s="316"/>
      <c r="H21" s="466">
        <v>44742</v>
      </c>
      <c r="I21" s="314"/>
      <c r="J21" s="315"/>
      <c r="K21" s="314"/>
      <c r="L21" s="316"/>
      <c r="M21" s="218">
        <v>44834</v>
      </c>
      <c r="N21" s="221"/>
      <c r="O21" s="220"/>
      <c r="P21" s="221"/>
      <c r="Q21" s="217"/>
      <c r="R21" s="313">
        <v>44926</v>
      </c>
      <c r="S21" s="314"/>
      <c r="T21" s="315"/>
      <c r="U21" s="314"/>
      <c r="V21" s="316"/>
      <c r="W21" s="372">
        <f>E21+G21</f>
        <v>0</v>
      </c>
      <c r="X21" s="372">
        <f>J21+L21</f>
        <v>0</v>
      </c>
      <c r="Y21" s="372">
        <f>O21+Q21</f>
        <v>0</v>
      </c>
      <c r="Z21" s="372">
        <f>T21+V21</f>
        <v>0</v>
      </c>
      <c r="AA21" s="377">
        <f>SUM(W21:Z21)</f>
        <v>0</v>
      </c>
    </row>
    <row r="22" spans="1:27" x14ac:dyDescent="0.25">
      <c r="A22" s="505" t="s">
        <v>76</v>
      </c>
      <c r="B22" s="350" t="s">
        <v>29</v>
      </c>
      <c r="C22" s="350"/>
      <c r="D22" s="350"/>
      <c r="E22" s="350"/>
      <c r="F22" s="350"/>
      <c r="G22" s="350"/>
      <c r="H22" s="350"/>
      <c r="I22" s="350"/>
      <c r="J22" s="350"/>
      <c r="K22" s="350"/>
      <c r="L22" s="470"/>
      <c r="M22" s="348"/>
      <c r="N22" s="349"/>
      <c r="O22" s="350"/>
      <c r="P22" s="349"/>
      <c r="Q22" s="350"/>
      <c r="R22" s="350"/>
      <c r="S22" s="350"/>
      <c r="T22" s="350"/>
      <c r="U22" s="350"/>
      <c r="V22" s="350"/>
      <c r="W22" s="156"/>
      <c r="X22" s="156"/>
      <c r="Y22" s="156"/>
      <c r="Z22" s="156"/>
      <c r="AA22" s="317"/>
    </row>
    <row r="23" spans="1:27" x14ac:dyDescent="0.25">
      <c r="A23" s="505"/>
      <c r="B23" s="516" t="s">
        <v>30</v>
      </c>
      <c r="C23" s="265">
        <v>44651</v>
      </c>
      <c r="D23" s="314"/>
      <c r="E23" s="315"/>
      <c r="F23" s="314"/>
      <c r="G23" s="316"/>
      <c r="H23" s="466">
        <v>44742</v>
      </c>
      <c r="I23" s="314"/>
      <c r="J23" s="315"/>
      <c r="K23" s="314"/>
      <c r="L23" s="316"/>
      <c r="M23" s="218">
        <v>44834</v>
      </c>
      <c r="N23" s="221"/>
      <c r="O23" s="220"/>
      <c r="P23" s="221"/>
      <c r="Q23" s="217"/>
      <c r="R23" s="313">
        <v>44926</v>
      </c>
      <c r="S23" s="314"/>
      <c r="T23" s="315"/>
      <c r="U23" s="314"/>
      <c r="V23" s="316"/>
      <c r="W23" s="372">
        <f>E23+G23</f>
        <v>0</v>
      </c>
      <c r="X23" s="372">
        <f>J23+L23</f>
        <v>0</v>
      </c>
      <c r="Y23" s="372">
        <f>O23+Q23</f>
        <v>0</v>
      </c>
      <c r="Z23" s="372">
        <f>T23+V23</f>
        <v>0</v>
      </c>
      <c r="AA23" s="377">
        <f>SUM(W23:Z23)</f>
        <v>0</v>
      </c>
    </row>
    <row r="24" spans="1:27" x14ac:dyDescent="0.25">
      <c r="A24" s="505" t="s">
        <v>77</v>
      </c>
      <c r="B24" s="350" t="s">
        <v>54</v>
      </c>
      <c r="C24" s="350"/>
      <c r="D24" s="350"/>
      <c r="E24" s="350"/>
      <c r="F24" s="350"/>
      <c r="G24" s="350"/>
      <c r="H24" s="350"/>
      <c r="I24" s="350"/>
      <c r="J24" s="350"/>
      <c r="K24" s="350"/>
      <c r="L24" s="470"/>
      <c r="M24" s="348"/>
      <c r="N24" s="349"/>
      <c r="O24" s="350"/>
      <c r="P24" s="349"/>
      <c r="Q24" s="350"/>
      <c r="R24" s="350"/>
      <c r="S24" s="350"/>
      <c r="T24" s="350"/>
      <c r="U24" s="350"/>
      <c r="V24" s="350"/>
      <c r="W24" s="156"/>
      <c r="X24" s="156"/>
      <c r="Y24" s="156"/>
      <c r="Z24" s="156"/>
      <c r="AA24" s="317"/>
    </row>
    <row r="25" spans="1:27" x14ac:dyDescent="0.25">
      <c r="A25" s="505"/>
      <c r="B25" s="516" t="s">
        <v>20</v>
      </c>
      <c r="C25" s="265">
        <v>44651</v>
      </c>
      <c r="D25" s="314"/>
      <c r="E25" s="315"/>
      <c r="F25" s="314"/>
      <c r="G25" s="316"/>
      <c r="H25" s="466">
        <v>44742</v>
      </c>
      <c r="I25" s="314"/>
      <c r="J25" s="315"/>
      <c r="K25" s="314"/>
      <c r="L25" s="316"/>
      <c r="M25" s="218">
        <v>44834</v>
      </c>
      <c r="N25" s="221"/>
      <c r="O25" s="220"/>
      <c r="P25" s="221"/>
      <c r="Q25" s="217"/>
      <c r="R25" s="313">
        <v>44926</v>
      </c>
      <c r="S25" s="314"/>
      <c r="T25" s="315"/>
      <c r="U25" s="314"/>
      <c r="V25" s="316"/>
      <c r="W25" s="372">
        <f>E25+G25</f>
        <v>0</v>
      </c>
      <c r="X25" s="372">
        <f>J25+L25</f>
        <v>0</v>
      </c>
      <c r="Y25" s="372">
        <f>O25+Q25</f>
        <v>0</v>
      </c>
      <c r="Z25" s="372">
        <f>O25+Q25</f>
        <v>0</v>
      </c>
      <c r="AA25" s="377">
        <f>SUM(W25:Z25)</f>
        <v>0</v>
      </c>
    </row>
    <row r="26" spans="1:27" x14ac:dyDescent="0.25">
      <c r="A26" s="505">
        <v>3252</v>
      </c>
      <c r="B26" s="353" t="s">
        <v>32</v>
      </c>
      <c r="C26" s="353"/>
      <c r="D26" s="353"/>
      <c r="E26" s="353"/>
      <c r="F26" s="353"/>
      <c r="G26" s="353"/>
      <c r="H26" s="353"/>
      <c r="I26" s="353"/>
      <c r="J26" s="353"/>
      <c r="K26" s="353"/>
      <c r="L26" s="471"/>
      <c r="M26" s="351"/>
      <c r="N26" s="352"/>
      <c r="O26" s="353"/>
      <c r="P26" s="352"/>
      <c r="Q26" s="353"/>
      <c r="R26" s="353"/>
      <c r="S26" s="353"/>
      <c r="T26" s="353"/>
      <c r="U26" s="353"/>
      <c r="V26" s="353"/>
      <c r="W26" s="158"/>
      <c r="X26" s="158"/>
      <c r="Y26" s="158"/>
      <c r="Z26" s="158"/>
      <c r="AA26" s="317"/>
    </row>
    <row r="27" spans="1:27" x14ac:dyDescent="0.25">
      <c r="A27" s="505"/>
      <c r="B27" s="510" t="s">
        <v>9</v>
      </c>
      <c r="C27" s="265">
        <v>44651</v>
      </c>
      <c r="D27" s="314">
        <v>2</v>
      </c>
      <c r="E27" s="315">
        <v>58</v>
      </c>
      <c r="F27" s="314"/>
      <c r="G27" s="318"/>
      <c r="H27" s="466">
        <v>44742</v>
      </c>
      <c r="I27" s="314"/>
      <c r="J27" s="315"/>
      <c r="K27" s="314"/>
      <c r="L27" s="320"/>
      <c r="M27" s="218">
        <v>44834</v>
      </c>
      <c r="N27" s="221"/>
      <c r="O27" s="220"/>
      <c r="P27" s="221"/>
      <c r="Q27" s="217"/>
      <c r="R27" s="313">
        <v>44926</v>
      </c>
      <c r="S27" s="314"/>
      <c r="T27" s="315"/>
      <c r="U27" s="314"/>
      <c r="V27" s="316"/>
      <c r="W27" s="372">
        <f>E27+G27</f>
        <v>58</v>
      </c>
      <c r="X27" s="372">
        <f>J27+L27</f>
        <v>0</v>
      </c>
      <c r="Y27" s="372">
        <f>O27+Q27</f>
        <v>0</v>
      </c>
      <c r="Z27" s="372">
        <f>T27+V27</f>
        <v>0</v>
      </c>
      <c r="AA27" s="377">
        <f>SUM(W27:Z27)</f>
        <v>58</v>
      </c>
    </row>
    <row r="28" spans="1:27" x14ac:dyDescent="0.25">
      <c r="A28" s="505">
        <v>3264</v>
      </c>
      <c r="B28" s="353" t="s">
        <v>33</v>
      </c>
      <c r="C28" s="353"/>
      <c r="D28" s="353"/>
      <c r="E28" s="353"/>
      <c r="F28" s="353"/>
      <c r="G28" s="353"/>
      <c r="H28" s="353"/>
      <c r="I28" s="353"/>
      <c r="J28" s="353"/>
      <c r="K28" s="353"/>
      <c r="L28" s="471"/>
      <c r="M28" s="351"/>
      <c r="N28" s="352"/>
      <c r="O28" s="353"/>
      <c r="P28" s="352"/>
      <c r="Q28" s="353"/>
      <c r="R28" s="353"/>
      <c r="S28" s="353"/>
      <c r="T28" s="353"/>
      <c r="U28" s="353"/>
      <c r="V28" s="353"/>
      <c r="W28" s="158"/>
      <c r="X28" s="158"/>
      <c r="Y28" s="158"/>
      <c r="Z28" s="158"/>
      <c r="AA28" s="317"/>
    </row>
    <row r="29" spans="1:27" x14ac:dyDescent="0.25">
      <c r="A29" s="505"/>
      <c r="B29" s="510" t="s">
        <v>16</v>
      </c>
      <c r="C29" s="265">
        <v>44651</v>
      </c>
      <c r="D29" s="314"/>
      <c r="E29" s="315"/>
      <c r="F29" s="314"/>
      <c r="G29" s="316"/>
      <c r="H29" s="466">
        <v>44742</v>
      </c>
      <c r="I29" s="314"/>
      <c r="J29" s="315"/>
      <c r="K29" s="314"/>
      <c r="L29" s="331"/>
      <c r="M29" s="218">
        <v>44834</v>
      </c>
      <c r="N29" s="364"/>
      <c r="O29" s="220"/>
      <c r="P29" s="364"/>
      <c r="Q29" s="217"/>
      <c r="R29" s="313">
        <v>44926</v>
      </c>
      <c r="S29" s="314"/>
      <c r="T29" s="315"/>
      <c r="U29" s="314"/>
      <c r="V29" s="316"/>
      <c r="W29" s="372">
        <f>E29+G29</f>
        <v>0</v>
      </c>
      <c r="X29" s="372">
        <f>J29+L29</f>
        <v>0</v>
      </c>
      <c r="Y29" s="372">
        <f>O29+Q29</f>
        <v>0</v>
      </c>
      <c r="Z29" s="372">
        <f>T29+V29</f>
        <v>0</v>
      </c>
      <c r="AA29" s="377">
        <f>SUM(W29:Z29)</f>
        <v>0</v>
      </c>
    </row>
    <row r="30" spans="1:27" x14ac:dyDescent="0.25">
      <c r="A30" s="505">
        <v>3267</v>
      </c>
      <c r="B30" s="353" t="s">
        <v>34</v>
      </c>
      <c r="C30" s="353"/>
      <c r="D30" s="353"/>
      <c r="E30" s="353"/>
      <c r="F30" s="353"/>
      <c r="G30" s="353"/>
      <c r="H30" s="353"/>
      <c r="I30" s="353"/>
      <c r="J30" s="353"/>
      <c r="K30" s="353"/>
      <c r="L30" s="471"/>
      <c r="M30" s="351"/>
      <c r="N30" s="352"/>
      <c r="O30" s="353"/>
      <c r="P30" s="352"/>
      <c r="Q30" s="353"/>
      <c r="R30" s="353"/>
      <c r="S30" s="353"/>
      <c r="T30" s="353"/>
      <c r="U30" s="353"/>
      <c r="V30" s="353"/>
      <c r="W30" s="158"/>
      <c r="X30" s="158"/>
      <c r="Y30" s="158"/>
      <c r="Z30" s="158"/>
      <c r="AA30" s="317"/>
    </row>
    <row r="31" spans="1:27" x14ac:dyDescent="0.25">
      <c r="A31" s="505"/>
      <c r="B31" s="510" t="s">
        <v>35</v>
      </c>
      <c r="C31" s="265">
        <v>44651</v>
      </c>
      <c r="D31" s="314"/>
      <c r="E31" s="323"/>
      <c r="F31" s="314"/>
      <c r="G31" s="318"/>
      <c r="H31" s="466">
        <v>44742</v>
      </c>
      <c r="I31" s="314">
        <v>1</v>
      </c>
      <c r="J31" s="315">
        <v>29</v>
      </c>
      <c r="K31" s="314"/>
      <c r="L31" s="321"/>
      <c r="M31" s="218">
        <v>44834</v>
      </c>
      <c r="N31" s="221"/>
      <c r="O31" s="220"/>
      <c r="P31" s="221"/>
      <c r="Q31" s="217"/>
      <c r="R31" s="313">
        <v>44926</v>
      </c>
      <c r="S31" s="314"/>
      <c r="T31" s="315"/>
      <c r="U31" s="314"/>
      <c r="V31" s="316"/>
      <c r="W31" s="372">
        <f>E31+G31</f>
        <v>0</v>
      </c>
      <c r="X31" s="372">
        <f>J31+L31</f>
        <v>29</v>
      </c>
      <c r="Y31" s="372">
        <f>O31+Q31</f>
        <v>0</v>
      </c>
      <c r="Z31" s="372">
        <f>T31+V31</f>
        <v>0</v>
      </c>
      <c r="AA31" s="377">
        <f>SUM(W31:Z31)</f>
        <v>29</v>
      </c>
    </row>
    <row r="32" spans="1:27" x14ac:dyDescent="0.25">
      <c r="A32" s="505">
        <v>3266</v>
      </c>
      <c r="B32" s="443" t="s">
        <v>36</v>
      </c>
      <c r="C32" s="472"/>
      <c r="D32" s="472"/>
      <c r="E32" s="472"/>
      <c r="F32" s="472"/>
      <c r="G32" s="472"/>
      <c r="H32" s="472"/>
      <c r="I32" s="472"/>
      <c r="J32" s="472"/>
      <c r="K32" s="472"/>
      <c r="L32" s="473"/>
      <c r="M32" s="351"/>
      <c r="N32" s="352"/>
      <c r="O32" s="354"/>
      <c r="P32" s="352"/>
      <c r="Q32" s="354"/>
      <c r="R32" s="472"/>
      <c r="S32" s="472"/>
      <c r="T32" s="472"/>
      <c r="U32" s="472"/>
      <c r="V32" s="472"/>
      <c r="W32" s="159"/>
      <c r="X32" s="159"/>
      <c r="Y32" s="159"/>
      <c r="Z32" s="159"/>
      <c r="AA32" s="317"/>
    </row>
    <row r="33" spans="1:27" x14ac:dyDescent="0.25">
      <c r="A33" s="505"/>
      <c r="B33" s="510" t="s">
        <v>37</v>
      </c>
      <c r="C33" s="265">
        <v>44651</v>
      </c>
      <c r="D33" s="314"/>
      <c r="E33" s="315"/>
      <c r="F33" s="314"/>
      <c r="G33" s="316"/>
      <c r="H33" s="466">
        <v>44742</v>
      </c>
      <c r="I33" s="314"/>
      <c r="J33" s="315"/>
      <c r="K33" s="314"/>
      <c r="L33" s="321"/>
      <c r="M33" s="218">
        <v>44834</v>
      </c>
      <c r="N33" s="221"/>
      <c r="O33" s="226"/>
      <c r="P33" s="221"/>
      <c r="Q33" s="227"/>
      <c r="R33" s="313">
        <v>44926</v>
      </c>
      <c r="S33" s="314"/>
      <c r="T33" s="315"/>
      <c r="U33" s="314"/>
      <c r="V33" s="316"/>
      <c r="W33" s="372">
        <f>E33+G33</f>
        <v>0</v>
      </c>
      <c r="X33" s="372">
        <f>J33+L33</f>
        <v>0</v>
      </c>
      <c r="Y33" s="372">
        <f>O33+Q33</f>
        <v>0</v>
      </c>
      <c r="Z33" s="372">
        <f>T33+V33</f>
        <v>0</v>
      </c>
      <c r="AA33" s="377">
        <f>SUM(W33:Z33)</f>
        <v>0</v>
      </c>
    </row>
    <row r="34" spans="1:27" x14ac:dyDescent="0.25">
      <c r="A34" s="505" t="s">
        <v>99</v>
      </c>
      <c r="B34" s="443" t="s">
        <v>38</v>
      </c>
      <c r="C34" s="474"/>
      <c r="D34" s="475"/>
      <c r="E34" s="476"/>
      <c r="F34" s="475"/>
      <c r="G34" s="475"/>
      <c r="H34" s="326"/>
      <c r="I34" s="327"/>
      <c r="J34" s="328"/>
      <c r="K34" s="327"/>
      <c r="L34" s="328"/>
      <c r="M34" s="355"/>
      <c r="N34" s="356"/>
      <c r="O34" s="357"/>
      <c r="P34" s="356"/>
      <c r="Q34" s="357"/>
      <c r="R34" s="326"/>
      <c r="S34" s="329"/>
      <c r="T34" s="330"/>
      <c r="U34" s="329"/>
      <c r="V34" s="330"/>
      <c r="W34" s="389"/>
      <c r="X34" s="389"/>
      <c r="Y34" s="389"/>
      <c r="Z34" s="389"/>
      <c r="AA34" s="317"/>
    </row>
    <row r="35" spans="1:27" x14ac:dyDescent="0.25">
      <c r="A35" s="505"/>
      <c r="B35" s="510" t="s">
        <v>39</v>
      </c>
      <c r="C35" s="265">
        <v>44651</v>
      </c>
      <c r="D35" s="314">
        <v>1</v>
      </c>
      <c r="E35" s="315">
        <v>149</v>
      </c>
      <c r="F35" s="314"/>
      <c r="G35" s="316"/>
      <c r="H35" s="466">
        <v>44742</v>
      </c>
      <c r="I35" s="314">
        <v>1</v>
      </c>
      <c r="J35" s="315">
        <v>149</v>
      </c>
      <c r="K35" s="314"/>
      <c r="L35" s="321"/>
      <c r="M35" s="218">
        <v>44834</v>
      </c>
      <c r="N35" s="221">
        <v>2</v>
      </c>
      <c r="O35" s="226">
        <v>298</v>
      </c>
      <c r="P35" s="221"/>
      <c r="Q35" s="227"/>
      <c r="R35" s="313">
        <v>44926</v>
      </c>
      <c r="S35" s="314"/>
      <c r="T35" s="315"/>
      <c r="U35" s="314"/>
      <c r="V35" s="316"/>
      <c r="W35" s="372">
        <f>E35+G35</f>
        <v>149</v>
      </c>
      <c r="X35" s="372">
        <f>J35+L35</f>
        <v>149</v>
      </c>
      <c r="Y35" s="372">
        <f>O35+Q35</f>
        <v>298</v>
      </c>
      <c r="Z35" s="372">
        <f>T35+V35</f>
        <v>0</v>
      </c>
      <c r="AA35" s="377">
        <f>SUM(W35:Z35)</f>
        <v>596</v>
      </c>
    </row>
    <row r="36" spans="1:27" x14ac:dyDescent="0.25">
      <c r="A36" s="505">
        <v>3268</v>
      </c>
      <c r="B36" s="443" t="s">
        <v>40</v>
      </c>
      <c r="C36" s="477"/>
      <c r="D36" s="478"/>
      <c r="E36" s="479"/>
      <c r="F36" s="478"/>
      <c r="G36" s="479"/>
      <c r="H36" s="477"/>
      <c r="I36" s="480"/>
      <c r="J36" s="481"/>
      <c r="K36" s="480"/>
      <c r="L36" s="481"/>
      <c r="M36" s="358"/>
      <c r="N36" s="359"/>
      <c r="O36" s="358"/>
      <c r="P36" s="359"/>
      <c r="Q36" s="358"/>
      <c r="R36" s="477"/>
      <c r="S36" s="478"/>
      <c r="T36" s="479"/>
      <c r="U36" s="478"/>
      <c r="V36" s="479"/>
      <c r="W36" s="482"/>
      <c r="X36" s="482"/>
      <c r="Y36" s="482"/>
      <c r="Z36" s="482"/>
      <c r="AA36" s="317"/>
    </row>
    <row r="37" spans="1:27" x14ac:dyDescent="0.25">
      <c r="A37" s="505"/>
      <c r="B37" s="510" t="s">
        <v>41</v>
      </c>
      <c r="C37" s="265">
        <v>44651</v>
      </c>
      <c r="D37" s="334">
        <v>1</v>
      </c>
      <c r="E37" s="331">
        <v>29</v>
      </c>
      <c r="F37" s="334">
        <v>1</v>
      </c>
      <c r="G37" s="332">
        <v>69</v>
      </c>
      <c r="H37" s="466">
        <v>44742</v>
      </c>
      <c r="I37" s="314"/>
      <c r="J37" s="315"/>
      <c r="K37" s="314">
        <v>1</v>
      </c>
      <c r="L37" s="331">
        <v>29</v>
      </c>
      <c r="M37" s="218">
        <v>44834</v>
      </c>
      <c r="N37" s="366">
        <v>2</v>
      </c>
      <c r="O37" s="367">
        <v>58</v>
      </c>
      <c r="P37" s="366"/>
      <c r="Q37" s="371"/>
      <c r="R37" s="313">
        <v>44926</v>
      </c>
      <c r="S37" s="314"/>
      <c r="T37" s="315"/>
      <c r="U37" s="314"/>
      <c r="V37" s="316"/>
      <c r="W37" s="372">
        <f>E37+G37</f>
        <v>98</v>
      </c>
      <c r="X37" s="372">
        <f>J37+L37</f>
        <v>29</v>
      </c>
      <c r="Y37" s="372">
        <f>O37+Q37</f>
        <v>58</v>
      </c>
      <c r="Z37" s="372">
        <f>T37+V37</f>
        <v>0</v>
      </c>
      <c r="AA37" s="377">
        <f>SUM(W37:Z37)</f>
        <v>185</v>
      </c>
    </row>
    <row r="38" spans="1:27" x14ac:dyDescent="0.25">
      <c r="A38" s="505"/>
      <c r="B38" s="405" t="s">
        <v>42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83"/>
      <c r="N38" s="483"/>
      <c r="O38" s="483"/>
      <c r="P38" s="483"/>
      <c r="Q38" s="483"/>
      <c r="R38" s="405"/>
      <c r="S38" s="405"/>
      <c r="T38" s="405"/>
      <c r="U38" s="405"/>
      <c r="V38" s="405"/>
      <c r="W38" s="484"/>
      <c r="X38" s="484"/>
      <c r="Y38" s="484"/>
      <c r="Z38" s="484"/>
      <c r="AA38" s="317"/>
    </row>
    <row r="39" spans="1:27" x14ac:dyDescent="0.25">
      <c r="A39" s="505"/>
      <c r="B39" s="511" t="s">
        <v>43</v>
      </c>
      <c r="C39" s="265">
        <v>44651</v>
      </c>
      <c r="D39" s="334"/>
      <c r="E39" s="485"/>
      <c r="F39" s="334"/>
      <c r="G39" s="486"/>
      <c r="H39" s="466">
        <v>44742</v>
      </c>
      <c r="I39" s="314"/>
      <c r="J39" s="315"/>
      <c r="K39" s="314"/>
      <c r="L39" s="315"/>
      <c r="M39" s="218">
        <v>44834</v>
      </c>
      <c r="N39" s="366"/>
      <c r="O39" s="118"/>
      <c r="P39" s="366"/>
      <c r="Q39" s="119"/>
      <c r="R39" s="313">
        <v>44926</v>
      </c>
      <c r="S39" s="314"/>
      <c r="T39" s="315"/>
      <c r="U39" s="314"/>
      <c r="V39" s="316"/>
      <c r="W39" s="372">
        <f>E39+G39</f>
        <v>0</v>
      </c>
      <c r="X39" s="372">
        <f>J39+L39</f>
        <v>0</v>
      </c>
      <c r="Y39" s="372">
        <f>O39+Q39</f>
        <v>0</v>
      </c>
      <c r="Z39" s="372">
        <f>T39+V39</f>
        <v>0</v>
      </c>
      <c r="AA39" s="377">
        <f>SUM(W39:Z39)</f>
        <v>0</v>
      </c>
    </row>
    <row r="40" spans="1:27" x14ac:dyDescent="0.25">
      <c r="A40" s="505" t="s">
        <v>78</v>
      </c>
      <c r="B40" s="487" t="s">
        <v>44</v>
      </c>
      <c r="C40" s="488"/>
      <c r="D40" s="488"/>
      <c r="E40" s="488"/>
      <c r="F40" s="488"/>
      <c r="G40" s="488"/>
      <c r="H40" s="489"/>
      <c r="I40" s="488"/>
      <c r="J40" s="488"/>
      <c r="K40" s="488"/>
      <c r="L40" s="488"/>
      <c r="M40" s="360"/>
      <c r="N40" s="361"/>
      <c r="O40" s="362"/>
      <c r="P40" s="361"/>
      <c r="Q40" s="362"/>
      <c r="R40" s="488"/>
      <c r="S40" s="391"/>
      <c r="T40" s="391"/>
      <c r="U40" s="391"/>
      <c r="V40" s="488"/>
      <c r="W40" s="490"/>
      <c r="X40" s="490"/>
      <c r="Y40" s="490"/>
      <c r="Z40" s="490"/>
      <c r="AA40" s="317"/>
    </row>
    <row r="41" spans="1:27" x14ac:dyDescent="0.25">
      <c r="A41" s="505"/>
      <c r="B41" s="510" t="s">
        <v>18</v>
      </c>
      <c r="C41" s="265">
        <v>44651</v>
      </c>
      <c r="D41" s="334">
        <v>2</v>
      </c>
      <c r="E41" s="331">
        <v>598</v>
      </c>
      <c r="F41" s="334"/>
      <c r="G41" s="338"/>
      <c r="H41" s="466">
        <v>44742</v>
      </c>
      <c r="I41" s="334"/>
      <c r="J41" s="331"/>
      <c r="K41" s="334"/>
      <c r="L41" s="339"/>
      <c r="M41" s="218">
        <v>44834</v>
      </c>
      <c r="N41" s="366"/>
      <c r="O41" s="118"/>
      <c r="P41" s="366"/>
      <c r="Q41" s="119"/>
      <c r="R41" s="313">
        <v>44926</v>
      </c>
      <c r="S41" s="314"/>
      <c r="T41" s="315"/>
      <c r="U41" s="314"/>
      <c r="V41" s="316"/>
      <c r="W41" s="372">
        <f>E41+G41</f>
        <v>598</v>
      </c>
      <c r="X41" s="372">
        <f>J41+L41</f>
        <v>0</v>
      </c>
      <c r="Y41" s="372">
        <f>O41+Q41</f>
        <v>0</v>
      </c>
      <c r="Z41" s="372">
        <f>T41+V41</f>
        <v>0</v>
      </c>
      <c r="AA41" s="377">
        <f>SUM(W41:Z41)</f>
        <v>598</v>
      </c>
    </row>
    <row r="42" spans="1:27" x14ac:dyDescent="0.25">
      <c r="A42" s="505" t="s">
        <v>79</v>
      </c>
      <c r="B42" s="405" t="s">
        <v>45</v>
      </c>
      <c r="C42" s="405"/>
      <c r="D42" s="340"/>
      <c r="E42" s="340"/>
      <c r="F42" s="340"/>
      <c r="G42" s="340"/>
      <c r="H42" s="340"/>
      <c r="I42" s="405"/>
      <c r="J42" s="405"/>
      <c r="K42" s="405"/>
      <c r="L42" s="405"/>
      <c r="M42" s="483"/>
      <c r="N42" s="483"/>
      <c r="O42" s="483"/>
      <c r="P42" s="483"/>
      <c r="Q42" s="483"/>
      <c r="R42" s="405"/>
      <c r="S42" s="491"/>
      <c r="T42" s="491"/>
      <c r="U42" s="491"/>
      <c r="V42" s="405"/>
      <c r="W42" s="484"/>
      <c r="X42" s="484"/>
      <c r="Y42" s="484"/>
      <c r="Z42" s="484"/>
      <c r="AA42" s="317"/>
    </row>
    <row r="43" spans="1:27" x14ac:dyDescent="0.25">
      <c r="A43" s="505"/>
      <c r="B43" s="512" t="s">
        <v>46</v>
      </c>
      <c r="C43" s="265">
        <v>44651</v>
      </c>
      <c r="D43" s="334"/>
      <c r="E43" s="331"/>
      <c r="F43" s="334"/>
      <c r="G43" s="332"/>
      <c r="H43" s="466">
        <v>44742</v>
      </c>
      <c r="I43" s="341"/>
      <c r="J43" s="331"/>
      <c r="K43" s="334"/>
      <c r="L43" s="485"/>
      <c r="M43" s="218">
        <v>44834</v>
      </c>
      <c r="N43" s="366"/>
      <c r="O43" s="118"/>
      <c r="P43" s="366"/>
      <c r="Q43" s="119"/>
      <c r="R43" s="313">
        <v>44926</v>
      </c>
      <c r="S43" s="314"/>
      <c r="T43" s="315"/>
      <c r="U43" s="314"/>
      <c r="V43" s="316"/>
      <c r="W43" s="372">
        <f>E43+G43</f>
        <v>0</v>
      </c>
      <c r="X43" s="372">
        <f>J43+L43</f>
        <v>0</v>
      </c>
      <c r="Y43" s="372">
        <f>O43+Q43</f>
        <v>0</v>
      </c>
      <c r="Z43" s="372">
        <f>T43+V43</f>
        <v>0</v>
      </c>
      <c r="AA43" s="377">
        <f>SUM(W43:Z43)</f>
        <v>0</v>
      </c>
    </row>
    <row r="44" spans="1:27" ht="15.75" customHeight="1" x14ac:dyDescent="0.25">
      <c r="A44" s="505">
        <v>3270</v>
      </c>
      <c r="B44" s="492" t="s">
        <v>47</v>
      </c>
      <c r="C44" s="405"/>
      <c r="D44" s="340"/>
      <c r="E44" s="340"/>
      <c r="F44" s="340"/>
      <c r="G44" s="340"/>
      <c r="H44" s="342"/>
      <c r="I44" s="492"/>
      <c r="J44" s="492"/>
      <c r="K44" s="492"/>
      <c r="L44" s="492"/>
      <c r="M44" s="369"/>
      <c r="N44" s="369"/>
      <c r="O44" s="369"/>
      <c r="P44" s="369"/>
      <c r="Q44" s="369"/>
      <c r="R44" s="492"/>
      <c r="S44" s="392"/>
      <c r="T44" s="392"/>
      <c r="U44" s="392"/>
      <c r="V44" s="492"/>
      <c r="W44" s="484"/>
      <c r="X44" s="484"/>
      <c r="Y44" s="484"/>
      <c r="Z44" s="484"/>
      <c r="AA44" s="317"/>
    </row>
    <row r="45" spans="1:27" x14ac:dyDescent="0.25">
      <c r="A45" s="505"/>
      <c r="B45" s="513" t="s">
        <v>48</v>
      </c>
      <c r="C45" s="265">
        <v>44651</v>
      </c>
      <c r="D45" s="324"/>
      <c r="E45" s="331"/>
      <c r="F45" s="324"/>
      <c r="G45" s="332"/>
      <c r="H45" s="466">
        <v>44377</v>
      </c>
      <c r="I45" s="324"/>
      <c r="J45" s="331"/>
      <c r="K45" s="324"/>
      <c r="L45" s="339"/>
      <c r="M45" s="218">
        <v>44834</v>
      </c>
      <c r="N45" s="374"/>
      <c r="O45" s="118"/>
      <c r="P45" s="374"/>
      <c r="Q45" s="119"/>
      <c r="R45" s="313">
        <v>44926</v>
      </c>
      <c r="S45" s="314"/>
      <c r="T45" s="315"/>
      <c r="U45" s="314"/>
      <c r="V45" s="316"/>
      <c r="W45" s="372">
        <f>E45+G45</f>
        <v>0</v>
      </c>
      <c r="X45" s="372">
        <f>J45+L45</f>
        <v>0</v>
      </c>
      <c r="Y45" s="372">
        <f>O45+Q45</f>
        <v>0</v>
      </c>
      <c r="Z45" s="372">
        <f>T45+V45</f>
        <v>0</v>
      </c>
      <c r="AA45" s="377">
        <f>SUM(W45:Z45)</f>
        <v>0</v>
      </c>
    </row>
    <row r="46" spans="1:27" ht="15.75" customHeight="1" x14ac:dyDescent="0.25">
      <c r="A46" s="505">
        <v>3271</v>
      </c>
      <c r="B46" s="378" t="s">
        <v>49</v>
      </c>
      <c r="C46" s="493"/>
      <c r="D46" s="493"/>
      <c r="E46" s="493"/>
      <c r="F46" s="493"/>
      <c r="G46" s="493"/>
      <c r="H46" s="403"/>
      <c r="I46" s="493"/>
      <c r="J46" s="493"/>
      <c r="K46" s="493"/>
      <c r="L46" s="493"/>
      <c r="M46" s="360"/>
      <c r="N46" s="361"/>
      <c r="O46" s="362"/>
      <c r="P46" s="361"/>
      <c r="Q46" s="362"/>
      <c r="R46" s="488"/>
      <c r="S46" s="494"/>
      <c r="T46" s="499"/>
      <c r="U46" s="494"/>
      <c r="V46" s="488"/>
      <c r="W46" s="490"/>
      <c r="X46" s="490"/>
      <c r="Y46" s="490"/>
      <c r="Z46" s="490"/>
      <c r="AA46" s="317"/>
    </row>
    <row r="47" spans="1:27" ht="15.75" customHeight="1" x14ac:dyDescent="0.25">
      <c r="A47" s="505"/>
      <c r="B47" s="514" t="s">
        <v>46</v>
      </c>
      <c r="C47" s="265">
        <v>44651</v>
      </c>
      <c r="D47" s="390"/>
      <c r="E47" s="118"/>
      <c r="F47" s="390"/>
      <c r="G47" s="485"/>
      <c r="H47" s="466">
        <v>44377</v>
      </c>
      <c r="I47" s="324">
        <v>1</v>
      </c>
      <c r="J47" s="331">
        <v>29</v>
      </c>
      <c r="K47" s="324"/>
      <c r="L47" s="332"/>
      <c r="M47" s="218">
        <v>44834</v>
      </c>
      <c r="N47" s="366"/>
      <c r="O47" s="118"/>
      <c r="P47" s="366"/>
      <c r="Q47" s="119"/>
      <c r="R47" s="313">
        <v>44926</v>
      </c>
      <c r="S47" s="314"/>
      <c r="T47" s="315"/>
      <c r="U47" s="314"/>
      <c r="V47" s="316"/>
      <c r="W47" s="372">
        <f>E47+G47</f>
        <v>0</v>
      </c>
      <c r="X47" s="372">
        <f>J47+L47</f>
        <v>29</v>
      </c>
      <c r="Y47" s="372">
        <f>O47+Q47</f>
        <v>0</v>
      </c>
      <c r="Z47" s="372">
        <f>T47+V47</f>
        <v>0</v>
      </c>
      <c r="AA47" s="377">
        <f>SUM(W47:Z47)</f>
        <v>29</v>
      </c>
    </row>
    <row r="48" spans="1:27" ht="15.75" customHeight="1" x14ac:dyDescent="0.25">
      <c r="A48" s="505">
        <v>3272</v>
      </c>
      <c r="B48" s="378" t="s">
        <v>50</v>
      </c>
      <c r="C48" s="493"/>
      <c r="D48" s="403"/>
      <c r="E48" s="403"/>
      <c r="F48" s="403"/>
      <c r="G48" s="493"/>
      <c r="H48" s="403"/>
      <c r="I48" s="493"/>
      <c r="J48" s="493"/>
      <c r="K48" s="493"/>
      <c r="L48" s="493"/>
      <c r="M48" s="379"/>
      <c r="N48" s="380"/>
      <c r="O48" s="381"/>
      <c r="P48" s="380"/>
      <c r="Q48" s="381"/>
      <c r="R48" s="488"/>
      <c r="S48" s="488"/>
      <c r="T48" s="488"/>
      <c r="U48" s="488"/>
      <c r="V48" s="488"/>
      <c r="W48" s="388"/>
      <c r="X48" s="388"/>
      <c r="Y48" s="388"/>
      <c r="Z48" s="388"/>
      <c r="AA48" s="337"/>
    </row>
    <row r="49" spans="1:27" ht="15.75" customHeight="1" x14ac:dyDescent="0.25">
      <c r="A49" s="505"/>
      <c r="B49" s="513" t="s">
        <v>51</v>
      </c>
      <c r="C49" s="265">
        <v>44651</v>
      </c>
      <c r="D49" s="390"/>
      <c r="E49" s="402"/>
      <c r="F49" s="390"/>
      <c r="G49" s="485"/>
      <c r="H49" s="466">
        <v>44377</v>
      </c>
      <c r="I49" s="390"/>
      <c r="J49" s="402"/>
      <c r="K49" s="390"/>
      <c r="L49" s="486"/>
      <c r="M49" s="218">
        <v>44834</v>
      </c>
      <c r="N49" s="366"/>
      <c r="O49" s="408"/>
      <c r="P49" s="366"/>
      <c r="Q49" s="408"/>
      <c r="R49" s="313">
        <v>44926</v>
      </c>
      <c r="S49" s="314"/>
      <c r="T49" s="315"/>
      <c r="U49" s="314"/>
      <c r="V49" s="316"/>
      <c r="W49" s="372">
        <f>E49+G49</f>
        <v>0</v>
      </c>
      <c r="X49" s="372">
        <f>J49+L49</f>
        <v>0</v>
      </c>
      <c r="Y49" s="372">
        <f>O49+Q49</f>
        <v>0</v>
      </c>
      <c r="Z49" s="372">
        <f>T49+V49</f>
        <v>0</v>
      </c>
      <c r="AA49" s="377">
        <f>SUM(W49:Z49)</f>
        <v>0</v>
      </c>
    </row>
    <row r="50" spans="1:27" ht="18" customHeight="1" x14ac:dyDescent="0.25">
      <c r="A50" s="505" t="s">
        <v>100</v>
      </c>
      <c r="B50" s="378" t="s">
        <v>55</v>
      </c>
      <c r="C50" s="493"/>
      <c r="D50" s="403"/>
      <c r="E50" s="403"/>
      <c r="F50" s="403"/>
      <c r="G50" s="493"/>
      <c r="H50" s="403"/>
      <c r="I50" s="493"/>
      <c r="J50" s="493"/>
      <c r="K50" s="493"/>
      <c r="L50" s="493"/>
      <c r="M50" s="379"/>
      <c r="N50" s="380"/>
      <c r="O50" s="381"/>
      <c r="P50" s="380"/>
      <c r="Q50" s="381"/>
      <c r="R50" s="488"/>
      <c r="S50" s="421"/>
      <c r="T50" s="488"/>
      <c r="U50" s="488"/>
      <c r="V50" s="488"/>
      <c r="W50" s="388"/>
      <c r="X50" s="388"/>
      <c r="Y50" s="388"/>
      <c r="Z50" s="388"/>
      <c r="AA50" s="337"/>
    </row>
    <row r="51" spans="1:27" x14ac:dyDescent="0.25">
      <c r="A51" s="505"/>
      <c r="B51" s="513" t="s">
        <v>30</v>
      </c>
      <c r="C51" s="265">
        <v>44651</v>
      </c>
      <c r="D51" s="390"/>
      <c r="E51" s="118"/>
      <c r="F51" s="109"/>
      <c r="G51" s="141"/>
      <c r="H51" s="466">
        <v>44377</v>
      </c>
      <c r="I51" s="390"/>
      <c r="J51" s="118"/>
      <c r="K51" s="390"/>
      <c r="L51" s="119"/>
      <c r="M51" s="218">
        <v>44834</v>
      </c>
      <c r="N51" s="366"/>
      <c r="O51" s="408"/>
      <c r="P51" s="366"/>
      <c r="Q51" s="408"/>
      <c r="R51" s="313">
        <v>44926</v>
      </c>
      <c r="S51" s="386"/>
      <c r="T51" s="399"/>
      <c r="U51" s="387">
        <v>1</v>
      </c>
      <c r="V51" s="400">
        <v>299</v>
      </c>
      <c r="W51" s="372">
        <f>E51+G51</f>
        <v>0</v>
      </c>
      <c r="X51" s="372">
        <f>J51+L51</f>
        <v>0</v>
      </c>
      <c r="Y51" s="372">
        <f>O51+Q51</f>
        <v>0</v>
      </c>
      <c r="Z51" s="372">
        <f>T51+V51</f>
        <v>299</v>
      </c>
      <c r="AA51" s="377">
        <f>SUM(W51:Z51)</f>
        <v>299</v>
      </c>
    </row>
    <row r="52" spans="1:27" x14ac:dyDescent="0.25">
      <c r="A52" s="505" t="s">
        <v>80</v>
      </c>
      <c r="B52" s="411" t="s">
        <v>56</v>
      </c>
      <c r="C52" s="412"/>
      <c r="D52" s="413"/>
      <c r="E52" s="414"/>
      <c r="F52" s="413"/>
      <c r="G52" s="411"/>
      <c r="H52" s="412"/>
      <c r="I52" s="413"/>
      <c r="J52" s="415"/>
      <c r="K52" s="413"/>
      <c r="L52" s="415"/>
      <c r="M52" s="416"/>
      <c r="N52" s="417"/>
      <c r="O52" s="415"/>
      <c r="P52" s="417"/>
      <c r="Q52" s="420"/>
      <c r="R52" s="422"/>
      <c r="S52" s="423"/>
      <c r="T52" s="424"/>
      <c r="U52" s="423"/>
      <c r="V52" s="424"/>
      <c r="W52" s="418"/>
      <c r="X52" s="418"/>
      <c r="Y52" s="418"/>
      <c r="Z52" s="418"/>
      <c r="AA52" s="377"/>
    </row>
    <row r="53" spans="1:27" x14ac:dyDescent="0.25">
      <c r="A53" s="505"/>
      <c r="B53" s="513" t="s">
        <v>16</v>
      </c>
      <c r="C53" s="265">
        <v>44651</v>
      </c>
      <c r="D53" s="390"/>
      <c r="E53" s="464"/>
      <c r="F53" s="109"/>
      <c r="G53" s="503"/>
      <c r="H53" s="466">
        <v>44377</v>
      </c>
      <c r="I53" s="390"/>
      <c r="J53" s="118"/>
      <c r="K53" s="109"/>
      <c r="L53" s="430"/>
      <c r="M53" s="218">
        <v>44834</v>
      </c>
      <c r="N53" s="366">
        <v>1</v>
      </c>
      <c r="O53" s="118">
        <v>29</v>
      </c>
      <c r="P53" s="366"/>
      <c r="Q53" s="430"/>
      <c r="R53" s="313">
        <v>44926</v>
      </c>
      <c r="S53" s="409"/>
      <c r="T53" s="429"/>
      <c r="U53" s="410"/>
      <c r="V53" s="433"/>
      <c r="W53" s="372">
        <f>E53+G53</f>
        <v>0</v>
      </c>
      <c r="X53" s="372">
        <f>J53+L53</f>
        <v>0</v>
      </c>
      <c r="Y53" s="372">
        <f>O53+Q53</f>
        <v>29</v>
      </c>
      <c r="Z53" s="372">
        <f>T53+V53</f>
        <v>0</v>
      </c>
      <c r="AA53" s="377">
        <f>SUM(W53:Z53)</f>
        <v>29</v>
      </c>
    </row>
    <row r="54" spans="1:27" x14ac:dyDescent="0.25">
      <c r="A54" s="505" t="s">
        <v>81</v>
      </c>
      <c r="B54" s="411" t="s">
        <v>57</v>
      </c>
      <c r="C54" s="412"/>
      <c r="D54" s="413"/>
      <c r="E54" s="414"/>
      <c r="F54" s="413"/>
      <c r="G54" s="411"/>
      <c r="H54" s="412"/>
      <c r="I54" s="413"/>
      <c r="J54" s="415"/>
      <c r="K54" s="413"/>
      <c r="L54" s="415"/>
      <c r="M54" s="416"/>
      <c r="N54" s="417"/>
      <c r="O54" s="415"/>
      <c r="P54" s="417"/>
      <c r="Q54" s="415"/>
      <c r="R54" s="425"/>
      <c r="S54" s="426"/>
      <c r="T54" s="427"/>
      <c r="U54" s="428"/>
      <c r="V54" s="427"/>
      <c r="W54" s="418"/>
      <c r="X54" s="418"/>
      <c r="Y54" s="418"/>
      <c r="Z54" s="418"/>
      <c r="AA54" s="377"/>
    </row>
    <row r="55" spans="1:27" x14ac:dyDescent="0.25">
      <c r="A55" s="505"/>
      <c r="B55" s="513" t="s">
        <v>58</v>
      </c>
      <c r="C55" s="265">
        <v>44651</v>
      </c>
      <c r="D55" s="390"/>
      <c r="E55" s="402"/>
      <c r="F55" s="109"/>
      <c r="G55" s="503"/>
      <c r="H55" s="466">
        <v>44377</v>
      </c>
      <c r="I55" s="390"/>
      <c r="J55" s="118"/>
      <c r="K55" s="109"/>
      <c r="L55" s="119"/>
      <c r="M55" s="218">
        <v>44834</v>
      </c>
      <c r="N55" s="366">
        <v>1</v>
      </c>
      <c r="O55" s="118">
        <v>299</v>
      </c>
      <c r="P55" s="366"/>
      <c r="Q55" s="430"/>
      <c r="R55" s="313">
        <v>44926</v>
      </c>
      <c r="S55" s="409"/>
      <c r="T55" s="429"/>
      <c r="U55" s="410"/>
      <c r="V55" s="433"/>
      <c r="W55" s="372">
        <f>E55+G55</f>
        <v>0</v>
      </c>
      <c r="X55" s="372">
        <f>J55+L55</f>
        <v>0</v>
      </c>
      <c r="Y55" s="372">
        <f>O55+Q55</f>
        <v>299</v>
      </c>
      <c r="Z55" s="372">
        <f>T55+V55</f>
        <v>0</v>
      </c>
      <c r="AA55" s="377">
        <f>SUM(W55:Z55)</f>
        <v>299</v>
      </c>
    </row>
    <row r="56" spans="1:27" x14ac:dyDescent="0.25">
      <c r="A56" s="505" t="s">
        <v>82</v>
      </c>
      <c r="B56" s="353" t="s">
        <v>59</v>
      </c>
      <c r="C56" s="439"/>
      <c r="D56" s="440"/>
      <c r="E56" s="441"/>
      <c r="F56" s="440"/>
      <c r="G56" s="353"/>
      <c r="H56" s="439"/>
      <c r="I56" s="440"/>
      <c r="J56" s="442"/>
      <c r="K56" s="440"/>
      <c r="L56" s="442"/>
      <c r="M56" s="454"/>
      <c r="N56" s="455"/>
      <c r="O56" s="456"/>
      <c r="P56" s="455"/>
      <c r="Q56" s="442"/>
      <c r="R56" s="425"/>
      <c r="S56" s="426"/>
      <c r="T56" s="427"/>
      <c r="U56" s="428"/>
      <c r="V56" s="427"/>
      <c r="W56" s="418"/>
      <c r="X56" s="418"/>
      <c r="Y56" s="418"/>
      <c r="Z56" s="418"/>
      <c r="AA56" s="377"/>
    </row>
    <row r="57" spans="1:27" x14ac:dyDescent="0.25">
      <c r="A57" s="505"/>
      <c r="B57" s="510" t="s">
        <v>60</v>
      </c>
      <c r="C57" s="265">
        <v>44651</v>
      </c>
      <c r="D57" s="390"/>
      <c r="E57" s="118"/>
      <c r="F57" s="109"/>
      <c r="G57" s="164"/>
      <c r="H57" s="466">
        <v>44377</v>
      </c>
      <c r="I57" s="390"/>
      <c r="J57" s="118"/>
      <c r="K57" s="109"/>
      <c r="L57" s="119"/>
      <c r="M57" s="218">
        <v>44834</v>
      </c>
      <c r="N57" s="457">
        <v>1</v>
      </c>
      <c r="O57" s="118">
        <v>29</v>
      </c>
      <c r="P57" s="457"/>
      <c r="Q57" s="164"/>
      <c r="R57" s="313">
        <v>44926</v>
      </c>
      <c r="S57" s="409"/>
      <c r="T57" s="429"/>
      <c r="U57" s="410"/>
      <c r="V57" s="433"/>
      <c r="W57" s="372">
        <f>E57+G57</f>
        <v>0</v>
      </c>
      <c r="X57" s="372">
        <f>J57+L57</f>
        <v>0</v>
      </c>
      <c r="Y57" s="372">
        <f>O57+Q57</f>
        <v>29</v>
      </c>
      <c r="Z57" s="372">
        <f>T57+V57</f>
        <v>0</v>
      </c>
      <c r="AA57" s="377">
        <f>SUM(W57:Z57)</f>
        <v>29</v>
      </c>
    </row>
    <row r="58" spans="1:27" x14ac:dyDescent="0.25">
      <c r="A58" s="505" t="s">
        <v>83</v>
      </c>
      <c r="B58" s="443" t="s">
        <v>61</v>
      </c>
      <c r="C58" s="444"/>
      <c r="D58" s="445"/>
      <c r="E58" s="446"/>
      <c r="F58" s="445"/>
      <c r="G58" s="447"/>
      <c r="H58" s="444"/>
      <c r="I58" s="445"/>
      <c r="J58" s="448"/>
      <c r="K58" s="445"/>
      <c r="L58" s="448"/>
      <c r="M58" s="449"/>
      <c r="N58" s="450"/>
      <c r="O58" s="448"/>
      <c r="P58" s="450"/>
      <c r="Q58" s="448"/>
      <c r="R58" s="436"/>
      <c r="S58" s="437"/>
      <c r="T58" s="438"/>
      <c r="U58" s="437"/>
      <c r="V58" s="438"/>
      <c r="W58" s="388"/>
      <c r="X58" s="388"/>
      <c r="Y58" s="388"/>
      <c r="Z58" s="388"/>
      <c r="AA58" s="377"/>
    </row>
    <row r="59" spans="1:27" x14ac:dyDescent="0.25">
      <c r="A59" s="505"/>
      <c r="B59" s="510" t="s">
        <v>62</v>
      </c>
      <c r="C59" s="265">
        <v>44651</v>
      </c>
      <c r="D59" s="390"/>
      <c r="E59" s="118"/>
      <c r="F59" s="109"/>
      <c r="G59" s="164"/>
      <c r="H59" s="466">
        <v>44377</v>
      </c>
      <c r="I59" s="390"/>
      <c r="J59" s="118"/>
      <c r="K59" s="109"/>
      <c r="L59" s="119"/>
      <c r="M59" s="218">
        <v>44834</v>
      </c>
      <c r="N59" s="457">
        <v>1</v>
      </c>
      <c r="O59" s="118">
        <v>29</v>
      </c>
      <c r="P59" s="457"/>
      <c r="Q59" s="119"/>
      <c r="R59" s="313">
        <v>44926</v>
      </c>
      <c r="S59" s="461"/>
      <c r="T59" s="429"/>
      <c r="U59" s="334"/>
      <c r="V59" s="462"/>
      <c r="W59" s="372">
        <f>E59+G59</f>
        <v>0</v>
      </c>
      <c r="X59" s="372">
        <f>J59+L59</f>
        <v>0</v>
      </c>
      <c r="Y59" s="372">
        <f>O59+Q59</f>
        <v>29</v>
      </c>
      <c r="Z59" s="372">
        <f>T59+V59</f>
        <v>0</v>
      </c>
      <c r="AA59" s="377">
        <f>SUM(W59:Z59)</f>
        <v>29</v>
      </c>
    </row>
    <row r="60" spans="1:27" x14ac:dyDescent="0.25">
      <c r="A60" s="505"/>
      <c r="B60" s="353" t="s">
        <v>63</v>
      </c>
      <c r="C60" s="459"/>
      <c r="D60" s="460"/>
      <c r="E60" s="456"/>
      <c r="F60" s="460"/>
      <c r="G60" s="415"/>
      <c r="H60" s="459"/>
      <c r="I60" s="460"/>
      <c r="J60" s="456"/>
      <c r="K60" s="460"/>
      <c r="L60" s="456"/>
      <c r="M60" s="454"/>
      <c r="N60" s="455"/>
      <c r="O60" s="456"/>
      <c r="P60" s="455"/>
      <c r="Q60" s="456"/>
      <c r="R60" s="425"/>
      <c r="S60" s="426"/>
      <c r="T60" s="427"/>
      <c r="U60" s="428"/>
      <c r="V60" s="427"/>
      <c r="W60" s="388"/>
      <c r="X60" s="388"/>
      <c r="Y60" s="388"/>
      <c r="Z60" s="388"/>
      <c r="AA60" s="458"/>
    </row>
    <row r="61" spans="1:27" x14ac:dyDescent="0.25">
      <c r="A61" s="505"/>
      <c r="B61" s="510" t="s">
        <v>64</v>
      </c>
      <c r="C61" s="265">
        <v>44651</v>
      </c>
      <c r="D61" s="390"/>
      <c r="E61" s="118"/>
      <c r="F61" s="109"/>
      <c r="G61" s="430"/>
      <c r="H61" s="466">
        <v>44377</v>
      </c>
      <c r="I61" s="390"/>
      <c r="J61" s="118"/>
      <c r="K61" s="109"/>
      <c r="L61" s="430"/>
      <c r="M61" s="218">
        <v>44834</v>
      </c>
      <c r="N61" s="457"/>
      <c r="O61" s="118"/>
      <c r="P61" s="457"/>
      <c r="Q61" s="119"/>
      <c r="R61" s="313">
        <v>44926</v>
      </c>
      <c r="S61" s="461"/>
      <c r="T61" s="429"/>
      <c r="U61" s="334"/>
      <c r="V61" s="462"/>
      <c r="W61" s="372">
        <f>E61+G61</f>
        <v>0</v>
      </c>
      <c r="X61" s="372">
        <f>J61+L61</f>
        <v>0</v>
      </c>
      <c r="Y61" s="372">
        <f>O61+Q61</f>
        <v>0</v>
      </c>
      <c r="Z61" s="372">
        <f>T61+V61</f>
        <v>0</v>
      </c>
      <c r="AA61" s="377">
        <f>SUM(W61:Z61)</f>
        <v>0</v>
      </c>
    </row>
    <row r="62" spans="1:27" x14ac:dyDescent="0.25">
      <c r="A62" s="505" t="s">
        <v>84</v>
      </c>
      <c r="B62" s="353" t="s">
        <v>65</v>
      </c>
      <c r="C62" s="412"/>
      <c r="D62" s="413"/>
      <c r="E62" s="415"/>
      <c r="F62" s="413"/>
      <c r="G62" s="415"/>
      <c r="H62" s="459"/>
      <c r="I62" s="460"/>
      <c r="J62" s="456"/>
      <c r="K62" s="460"/>
      <c r="L62" s="456"/>
      <c r="M62" s="454"/>
      <c r="N62" s="455"/>
      <c r="O62" s="456"/>
      <c r="P62" s="455"/>
      <c r="Q62" s="456"/>
      <c r="R62" s="425"/>
      <c r="S62" s="426"/>
      <c r="T62" s="427"/>
      <c r="U62" s="428"/>
      <c r="V62" s="427"/>
      <c r="W62" s="388"/>
      <c r="X62" s="388"/>
      <c r="Y62" s="388"/>
      <c r="Z62" s="388"/>
      <c r="AA62" s="377"/>
    </row>
    <row r="63" spans="1:27" x14ac:dyDescent="0.25">
      <c r="A63" s="505"/>
      <c r="B63" s="510" t="s">
        <v>66</v>
      </c>
      <c r="C63" s="265">
        <v>44651</v>
      </c>
      <c r="D63" s="390"/>
      <c r="E63" s="118"/>
      <c r="F63" s="109"/>
      <c r="G63" s="430"/>
      <c r="H63" s="466">
        <v>44377</v>
      </c>
      <c r="I63" s="390"/>
      <c r="J63" s="118"/>
      <c r="K63" s="109"/>
      <c r="L63" s="430"/>
      <c r="M63" s="218">
        <v>44834</v>
      </c>
      <c r="N63" s="457"/>
      <c r="O63" s="118"/>
      <c r="P63" s="457"/>
      <c r="Q63" s="119"/>
      <c r="R63" s="313">
        <v>44926</v>
      </c>
      <c r="S63" s="461"/>
      <c r="T63" s="429"/>
      <c r="U63" s="334"/>
      <c r="V63" s="462"/>
      <c r="W63" s="372">
        <f>E63+G63</f>
        <v>0</v>
      </c>
      <c r="X63" s="372">
        <f>J63+L63</f>
        <v>0</v>
      </c>
      <c r="Y63" s="372">
        <f>O63+Q63</f>
        <v>0</v>
      </c>
      <c r="Z63" s="372">
        <f>T63+V63</f>
        <v>0</v>
      </c>
      <c r="AA63" s="377">
        <f>SUM(W63:Z63)</f>
        <v>0</v>
      </c>
    </row>
    <row r="64" spans="1:27" x14ac:dyDescent="0.25">
      <c r="A64" s="505" t="s">
        <v>85</v>
      </c>
      <c r="B64" s="353" t="s">
        <v>67</v>
      </c>
      <c r="C64" s="412"/>
      <c r="D64" s="413"/>
      <c r="E64" s="415"/>
      <c r="F64" s="413"/>
      <c r="G64" s="415"/>
      <c r="H64" s="459"/>
      <c r="I64" s="460"/>
      <c r="J64" s="456"/>
      <c r="K64" s="460"/>
      <c r="L64" s="456"/>
      <c r="M64" s="454"/>
      <c r="N64" s="455"/>
      <c r="O64" s="456"/>
      <c r="P64" s="455"/>
      <c r="Q64" s="456"/>
      <c r="R64" s="425"/>
      <c r="S64" s="426"/>
      <c r="T64" s="427"/>
      <c r="U64" s="428"/>
      <c r="V64" s="427"/>
      <c r="W64" s="388"/>
      <c r="X64" s="388"/>
      <c r="Y64" s="388"/>
      <c r="Z64" s="388"/>
      <c r="AA64" s="377"/>
    </row>
    <row r="65" spans="1:27" x14ac:dyDescent="0.25">
      <c r="A65" s="505"/>
      <c r="B65" s="510" t="s">
        <v>9</v>
      </c>
      <c r="C65" s="265">
        <v>44651</v>
      </c>
      <c r="D65" s="390"/>
      <c r="E65" s="118"/>
      <c r="F65" s="109"/>
      <c r="G65" s="430"/>
      <c r="H65" s="466">
        <v>44377</v>
      </c>
      <c r="I65" s="390"/>
      <c r="J65" s="118"/>
      <c r="K65" s="109"/>
      <c r="L65" s="430"/>
      <c r="M65" s="218">
        <v>44834</v>
      </c>
      <c r="N65" s="457">
        <v>1</v>
      </c>
      <c r="O65" s="118">
        <v>29</v>
      </c>
      <c r="P65" s="457"/>
      <c r="Q65" s="119"/>
      <c r="R65" s="313">
        <v>44926</v>
      </c>
      <c r="S65" s="461">
        <v>1</v>
      </c>
      <c r="T65" s="429">
        <v>29</v>
      </c>
      <c r="U65" s="334"/>
      <c r="V65" s="462"/>
      <c r="W65" s="372">
        <f>E65+G65</f>
        <v>0</v>
      </c>
      <c r="X65" s="372">
        <f>J65+L65</f>
        <v>0</v>
      </c>
      <c r="Y65" s="372">
        <f>O65+Q65</f>
        <v>29</v>
      </c>
      <c r="Z65" s="372">
        <f>T65+V65</f>
        <v>29</v>
      </c>
      <c r="AA65" s="377">
        <f>SUM(W65:Z65)</f>
        <v>58</v>
      </c>
    </row>
    <row r="66" spans="1:27" x14ac:dyDescent="0.25">
      <c r="A66" s="505" t="s">
        <v>86</v>
      </c>
      <c r="B66" s="353" t="s">
        <v>68</v>
      </c>
      <c r="C66" s="412"/>
      <c r="D66" s="413"/>
      <c r="E66" s="415"/>
      <c r="F66" s="413"/>
      <c r="G66" s="415"/>
      <c r="H66" s="459"/>
      <c r="I66" s="460"/>
      <c r="J66" s="456"/>
      <c r="K66" s="460"/>
      <c r="L66" s="456"/>
      <c r="M66" s="454"/>
      <c r="N66" s="455"/>
      <c r="O66" s="456"/>
      <c r="P66" s="455"/>
      <c r="Q66" s="456"/>
      <c r="R66" s="425"/>
      <c r="S66" s="426"/>
      <c r="T66" s="427"/>
      <c r="U66" s="428"/>
      <c r="V66" s="427"/>
      <c r="W66" s="388"/>
      <c r="X66" s="388"/>
      <c r="Y66" s="388"/>
      <c r="Z66" s="388"/>
      <c r="AA66" s="377"/>
    </row>
    <row r="67" spans="1:27" x14ac:dyDescent="0.25">
      <c r="A67" s="505"/>
      <c r="B67" s="510" t="s">
        <v>69</v>
      </c>
      <c r="C67" s="265">
        <v>44651</v>
      </c>
      <c r="D67" s="390"/>
      <c r="E67" s="118"/>
      <c r="F67" s="109"/>
      <c r="G67" s="430"/>
      <c r="H67" s="466">
        <v>44377</v>
      </c>
      <c r="I67" s="390">
        <v>1</v>
      </c>
      <c r="J67" s="118">
        <v>29</v>
      </c>
      <c r="K67" s="109"/>
      <c r="L67" s="430"/>
      <c r="M67" s="218">
        <v>44834</v>
      </c>
      <c r="N67" s="457"/>
      <c r="O67" s="118"/>
      <c r="P67" s="457"/>
      <c r="Q67" s="119"/>
      <c r="R67" s="313">
        <v>44926</v>
      </c>
      <c r="S67" s="461"/>
      <c r="T67" s="429"/>
      <c r="U67" s="334"/>
      <c r="V67" s="462"/>
      <c r="W67" s="372">
        <f>E67+G67</f>
        <v>0</v>
      </c>
      <c r="X67" s="372">
        <f>J67+L67</f>
        <v>29</v>
      </c>
      <c r="Y67" s="372">
        <f>O67+Q67</f>
        <v>0</v>
      </c>
      <c r="Z67" s="372">
        <f>T67+V67</f>
        <v>0</v>
      </c>
      <c r="AA67" s="377">
        <f>SUM(W67:Z67)</f>
        <v>29</v>
      </c>
    </row>
    <row r="68" spans="1:27" x14ac:dyDescent="0.25">
      <c r="A68" s="505" t="s">
        <v>87</v>
      </c>
      <c r="B68" s="353" t="s">
        <v>70</v>
      </c>
      <c r="C68" s="412"/>
      <c r="D68" s="413"/>
      <c r="E68" s="415"/>
      <c r="F68" s="413"/>
      <c r="G68" s="415"/>
      <c r="H68" s="459"/>
      <c r="I68" s="460"/>
      <c r="J68" s="456"/>
      <c r="K68" s="460"/>
      <c r="L68" s="456"/>
      <c r="M68" s="454"/>
      <c r="N68" s="455"/>
      <c r="O68" s="456"/>
      <c r="P68" s="455"/>
      <c r="Q68" s="456"/>
      <c r="R68" s="425"/>
      <c r="S68" s="426"/>
      <c r="T68" s="427"/>
      <c r="U68" s="428"/>
      <c r="V68" s="427"/>
      <c r="W68" s="418"/>
      <c r="X68" s="418"/>
      <c r="Y68" s="418"/>
      <c r="Z68" s="418"/>
      <c r="AA68" s="527"/>
    </row>
    <row r="69" spans="1:27" x14ac:dyDescent="0.25">
      <c r="A69" s="505"/>
      <c r="B69" s="512" t="s">
        <v>71</v>
      </c>
      <c r="C69" s="265">
        <v>44651</v>
      </c>
      <c r="D69" s="390"/>
      <c r="E69" s="118"/>
      <c r="F69" s="109"/>
      <c r="G69" s="119"/>
      <c r="H69" s="466">
        <v>44377</v>
      </c>
      <c r="I69" s="390"/>
      <c r="J69" s="118"/>
      <c r="K69" s="109"/>
      <c r="L69" s="119"/>
      <c r="M69" s="218">
        <v>44834</v>
      </c>
      <c r="N69" s="457"/>
      <c r="O69" s="118"/>
      <c r="P69" s="457"/>
      <c r="Q69" s="119"/>
      <c r="R69" s="313">
        <v>44926</v>
      </c>
      <c r="S69" s="461"/>
      <c r="T69" s="429"/>
      <c r="U69" s="334"/>
      <c r="V69" s="429"/>
      <c r="W69" s="506">
        <f>E69+G69</f>
        <v>0</v>
      </c>
      <c r="X69" s="506">
        <f>J69+L69</f>
        <v>0</v>
      </c>
      <c r="Y69" s="506">
        <f>O69+Q69</f>
        <v>0</v>
      </c>
      <c r="Z69" s="506">
        <f>T69+V69</f>
        <v>0</v>
      </c>
      <c r="AA69" s="528">
        <f>SUM(W69:Z69)</f>
        <v>0</v>
      </c>
    </row>
    <row r="70" spans="1:27" x14ac:dyDescent="0.25">
      <c r="A70" s="505" t="s">
        <v>88</v>
      </c>
      <c r="B70" s="353" t="s">
        <v>72</v>
      </c>
      <c r="C70" s="412"/>
      <c r="D70" s="413"/>
      <c r="E70" s="415"/>
      <c r="F70" s="413"/>
      <c r="G70" s="415"/>
      <c r="H70" s="459"/>
      <c r="I70" s="460"/>
      <c r="J70" s="456"/>
      <c r="K70" s="460"/>
      <c r="L70" s="456"/>
      <c r="M70" s="454"/>
      <c r="N70" s="455"/>
      <c r="O70" s="456"/>
      <c r="P70" s="455"/>
      <c r="Q70" s="456"/>
      <c r="R70" s="425"/>
      <c r="S70" s="426"/>
      <c r="T70" s="427"/>
      <c r="U70" s="428"/>
      <c r="V70" s="427"/>
      <c r="W70" s="418"/>
      <c r="X70" s="418"/>
      <c r="Y70" s="418"/>
      <c r="Z70" s="418"/>
      <c r="AA70" s="529"/>
    </row>
    <row r="71" spans="1:27" x14ac:dyDescent="0.25">
      <c r="A71" s="505"/>
      <c r="B71" s="512" t="s">
        <v>73</v>
      </c>
      <c r="C71" s="265">
        <v>44651</v>
      </c>
      <c r="D71" s="390"/>
      <c r="E71" s="118"/>
      <c r="F71" s="109"/>
      <c r="G71" s="119"/>
      <c r="H71" s="466">
        <v>44377</v>
      </c>
      <c r="I71" s="390"/>
      <c r="J71" s="118"/>
      <c r="K71" s="109">
        <v>1</v>
      </c>
      <c r="L71" s="119">
        <v>299</v>
      </c>
      <c r="M71" s="218">
        <v>44834</v>
      </c>
      <c r="N71" s="457"/>
      <c r="O71" s="118"/>
      <c r="P71" s="457"/>
      <c r="Q71" s="119"/>
      <c r="R71" s="313">
        <v>44926</v>
      </c>
      <c r="S71" s="461">
        <v>1</v>
      </c>
      <c r="T71" s="429">
        <v>299</v>
      </c>
      <c r="U71" s="334"/>
      <c r="V71" s="429"/>
      <c r="W71" s="506">
        <f>E71+G71</f>
        <v>0</v>
      </c>
      <c r="X71" s="506">
        <f>J71+L71</f>
        <v>299</v>
      </c>
      <c r="Y71" s="506">
        <f>O71+Q71</f>
        <v>0</v>
      </c>
      <c r="Z71" s="506">
        <f>T71+V71</f>
        <v>299</v>
      </c>
      <c r="AA71" s="528">
        <f>SUM(W71:Z71)</f>
        <v>598</v>
      </c>
    </row>
    <row r="72" spans="1:27" x14ac:dyDescent="0.25">
      <c r="A72" s="505" t="s">
        <v>89</v>
      </c>
      <c r="B72" s="353" t="s">
        <v>90</v>
      </c>
      <c r="C72" s="412"/>
      <c r="D72" s="413"/>
      <c r="E72" s="415"/>
      <c r="F72" s="413"/>
      <c r="G72" s="415"/>
      <c r="H72" s="459"/>
      <c r="I72" s="460"/>
      <c r="J72" s="456"/>
      <c r="K72" s="460"/>
      <c r="L72" s="456"/>
      <c r="M72" s="454"/>
      <c r="N72" s="455"/>
      <c r="O72" s="456"/>
      <c r="P72" s="455"/>
      <c r="Q72" s="456"/>
      <c r="R72" s="425"/>
      <c r="S72" s="426"/>
      <c r="T72" s="427"/>
      <c r="U72" s="428"/>
      <c r="V72" s="427"/>
      <c r="W72" s="418"/>
      <c r="X72" s="418"/>
      <c r="Y72" s="418"/>
      <c r="Z72" s="418"/>
      <c r="AA72" s="529"/>
    </row>
    <row r="73" spans="1:27" x14ac:dyDescent="0.25">
      <c r="A73" s="505"/>
      <c r="B73" s="515" t="s">
        <v>62</v>
      </c>
      <c r="C73" s="265">
        <v>44651</v>
      </c>
      <c r="D73" s="390"/>
      <c r="E73" s="118"/>
      <c r="F73" s="109">
        <v>1</v>
      </c>
      <c r="G73" s="119">
        <v>69</v>
      </c>
      <c r="H73" s="466">
        <v>44377</v>
      </c>
      <c r="I73" s="390"/>
      <c r="J73" s="118"/>
      <c r="K73" s="109"/>
      <c r="L73" s="119"/>
      <c r="M73" s="218">
        <v>44834</v>
      </c>
      <c r="N73" s="457"/>
      <c r="O73" s="118"/>
      <c r="P73" s="457"/>
      <c r="Q73" s="119"/>
      <c r="R73" s="313">
        <v>44926</v>
      </c>
      <c r="S73" s="461"/>
      <c r="T73" s="429"/>
      <c r="U73" s="334"/>
      <c r="V73" s="429"/>
      <c r="W73" s="524">
        <f>E73+G73</f>
        <v>69</v>
      </c>
      <c r="X73" s="524">
        <f>J73+L73</f>
        <v>0</v>
      </c>
      <c r="Y73" s="524">
        <f>O73+Q73</f>
        <v>0</v>
      </c>
      <c r="Z73" s="524">
        <f>T73+V73</f>
        <v>0</v>
      </c>
      <c r="AA73" s="528">
        <f>SUM(W73:Z73)</f>
        <v>69</v>
      </c>
    </row>
    <row r="74" spans="1:27" x14ac:dyDescent="0.25">
      <c r="A74" s="505" t="s">
        <v>91</v>
      </c>
      <c r="B74" s="353" t="s">
        <v>92</v>
      </c>
      <c r="C74" s="412"/>
      <c r="D74" s="413"/>
      <c r="E74" s="415"/>
      <c r="F74" s="413"/>
      <c r="G74" s="415"/>
      <c r="H74" s="459"/>
      <c r="I74" s="460"/>
      <c r="J74" s="456"/>
      <c r="K74" s="460"/>
      <c r="L74" s="456"/>
      <c r="M74" s="454"/>
      <c r="N74" s="455"/>
      <c r="O74" s="456"/>
      <c r="P74" s="455"/>
      <c r="Q74" s="456"/>
      <c r="R74" s="425"/>
      <c r="S74" s="426"/>
      <c r="T74" s="427"/>
      <c r="U74" s="428"/>
      <c r="V74" s="427"/>
      <c r="W74" s="523"/>
      <c r="X74" s="523"/>
      <c r="Y74" s="523"/>
      <c r="Z74" s="523"/>
      <c r="AA74" s="529"/>
    </row>
    <row r="75" spans="1:27" x14ac:dyDescent="0.25">
      <c r="A75" s="505"/>
      <c r="B75" s="515" t="s">
        <v>93</v>
      </c>
      <c r="C75" s="265">
        <v>44651</v>
      </c>
      <c r="D75" s="390"/>
      <c r="E75" s="118"/>
      <c r="F75" s="109">
        <v>1</v>
      </c>
      <c r="G75" s="119">
        <v>69</v>
      </c>
      <c r="H75" s="466">
        <v>44377</v>
      </c>
      <c r="I75" s="390"/>
      <c r="J75" s="118"/>
      <c r="K75" s="109"/>
      <c r="L75" s="119"/>
      <c r="M75" s="218">
        <v>44834</v>
      </c>
      <c r="N75" s="457"/>
      <c r="O75" s="118"/>
      <c r="P75" s="457"/>
      <c r="Q75" s="119"/>
      <c r="R75" s="313">
        <v>44926</v>
      </c>
      <c r="S75" s="461"/>
      <c r="T75" s="429"/>
      <c r="U75" s="334"/>
      <c r="V75" s="429"/>
      <c r="W75" s="524">
        <f>E75+G75</f>
        <v>69</v>
      </c>
      <c r="X75" s="524">
        <f>J75+L75</f>
        <v>0</v>
      </c>
      <c r="Y75" s="506">
        <f>O75+Q75</f>
        <v>0</v>
      </c>
      <c r="Z75" s="506">
        <f>T75+V75</f>
        <v>0</v>
      </c>
      <c r="AA75" s="528">
        <f>SUM(W75:Z75)</f>
        <v>69</v>
      </c>
    </row>
    <row r="76" spans="1:27" x14ac:dyDescent="0.25">
      <c r="A76" s="505" t="s">
        <v>94</v>
      </c>
      <c r="B76" s="353" t="s">
        <v>95</v>
      </c>
      <c r="C76" s="412"/>
      <c r="D76" s="413"/>
      <c r="E76" s="415"/>
      <c r="F76" s="413"/>
      <c r="G76" s="415"/>
      <c r="H76" s="459"/>
      <c r="I76" s="460"/>
      <c r="J76" s="456"/>
      <c r="K76" s="460"/>
      <c r="L76" s="456"/>
      <c r="M76" s="454"/>
      <c r="N76" s="455"/>
      <c r="O76" s="456"/>
      <c r="P76" s="455"/>
      <c r="Q76" s="456"/>
      <c r="R76" s="425"/>
      <c r="S76" s="426"/>
      <c r="T76" s="427"/>
      <c r="U76" s="428"/>
      <c r="V76" s="427"/>
      <c r="W76" s="534"/>
      <c r="X76" s="533"/>
      <c r="Y76" s="537"/>
      <c r="Z76" s="531"/>
      <c r="AA76" s="529"/>
    </row>
    <row r="77" spans="1:27" x14ac:dyDescent="0.25">
      <c r="A77" s="505"/>
      <c r="B77" s="515" t="s">
        <v>9</v>
      </c>
      <c r="C77" s="265">
        <v>44651</v>
      </c>
      <c r="D77" s="390"/>
      <c r="E77" s="118"/>
      <c r="F77" s="109"/>
      <c r="G77" s="119"/>
      <c r="H77" s="466">
        <v>44377</v>
      </c>
      <c r="I77" s="390"/>
      <c r="J77" s="118"/>
      <c r="K77" s="109"/>
      <c r="L77" s="119"/>
      <c r="M77" s="218">
        <v>44834</v>
      </c>
      <c r="N77" s="457"/>
      <c r="O77" s="118"/>
      <c r="P77" s="457"/>
      <c r="Q77" s="119"/>
      <c r="R77" s="313">
        <v>44926</v>
      </c>
      <c r="S77" s="461"/>
      <c r="T77" s="429"/>
      <c r="U77" s="334"/>
      <c r="V77" s="433"/>
      <c r="W77" s="535">
        <f>E77+G77</f>
        <v>0</v>
      </c>
      <c r="X77" s="532">
        <f>J77+L77</f>
        <v>0</v>
      </c>
      <c r="Y77" s="537">
        <f>O77+Q77</f>
        <v>0</v>
      </c>
      <c r="Z77" s="531">
        <f>T77+V77</f>
        <v>0</v>
      </c>
      <c r="AA77" s="529">
        <f>SUM(W77:Z77)</f>
        <v>0</v>
      </c>
    </row>
    <row r="78" spans="1:27" x14ac:dyDescent="0.25">
      <c r="A78" s="505" t="s">
        <v>101</v>
      </c>
      <c r="B78" s="353" t="s">
        <v>102</v>
      </c>
      <c r="C78" s="412"/>
      <c r="D78" s="413"/>
      <c r="E78" s="415"/>
      <c r="F78" s="413"/>
      <c r="G78" s="415"/>
      <c r="H78" s="459"/>
      <c r="I78" s="460"/>
      <c r="J78" s="456"/>
      <c r="K78" s="460"/>
      <c r="L78" s="456"/>
      <c r="M78" s="454"/>
      <c r="N78" s="455"/>
      <c r="O78" s="456"/>
      <c r="P78" s="455"/>
      <c r="Q78" s="456"/>
      <c r="R78" s="425"/>
      <c r="S78" s="426"/>
      <c r="T78" s="427"/>
      <c r="U78" s="428"/>
      <c r="V78" s="427"/>
      <c r="W78" s="536"/>
      <c r="X78" s="533"/>
      <c r="Y78" s="537"/>
      <c r="Z78" s="531"/>
      <c r="AA78" s="529"/>
    </row>
    <row r="79" spans="1:27" x14ac:dyDescent="0.25">
      <c r="A79" s="505"/>
      <c r="B79" s="515" t="s">
        <v>103</v>
      </c>
      <c r="C79" s="525">
        <v>44651</v>
      </c>
      <c r="D79" s="390">
        <v>41</v>
      </c>
      <c r="E79" s="118">
        <v>789</v>
      </c>
      <c r="F79" s="109">
        <v>12</v>
      </c>
      <c r="G79" s="119">
        <v>308</v>
      </c>
      <c r="H79" s="466">
        <v>44377</v>
      </c>
      <c r="I79" s="390">
        <v>1</v>
      </c>
      <c r="J79" s="118">
        <v>29</v>
      </c>
      <c r="K79" s="109"/>
      <c r="L79" s="119"/>
      <c r="M79" s="218">
        <v>44834</v>
      </c>
      <c r="N79" s="457"/>
      <c r="O79" s="118"/>
      <c r="P79" s="457"/>
      <c r="Q79" s="119"/>
      <c r="R79" s="313">
        <v>44926</v>
      </c>
      <c r="S79" s="461"/>
      <c r="T79" s="429"/>
      <c r="U79" s="334"/>
      <c r="V79" s="433"/>
      <c r="W79" s="531">
        <f>E79+G79</f>
        <v>1097</v>
      </c>
      <c r="X79" s="532">
        <f>J79+L79</f>
        <v>29</v>
      </c>
      <c r="Y79" s="537">
        <f>O79+Q79</f>
        <v>0</v>
      </c>
      <c r="Z79" s="531">
        <f>T79+V79</f>
        <v>0</v>
      </c>
      <c r="AA79" s="539">
        <f>SUM(W79:Z79)</f>
        <v>1126</v>
      </c>
    </row>
    <row r="80" spans="1:27" x14ac:dyDescent="0.25">
      <c r="A80" s="505">
        <v>3274</v>
      </c>
      <c r="B80" s="353" t="s">
        <v>104</v>
      </c>
      <c r="C80" s="412"/>
      <c r="D80" s="413"/>
      <c r="E80" s="415"/>
      <c r="F80" s="413"/>
      <c r="G80" s="415"/>
      <c r="H80" s="459"/>
      <c r="I80" s="460"/>
      <c r="J80" s="456"/>
      <c r="K80" s="460"/>
      <c r="L80" s="456"/>
      <c r="M80" s="454"/>
      <c r="N80" s="455"/>
      <c r="O80" s="456"/>
      <c r="P80" s="455"/>
      <c r="Q80" s="456"/>
      <c r="R80" s="425"/>
      <c r="S80" s="426"/>
      <c r="T80" s="427"/>
      <c r="U80" s="428"/>
      <c r="V80" s="427"/>
      <c r="W80" s="536"/>
      <c r="X80" s="533"/>
      <c r="Y80" s="537"/>
      <c r="Z80" s="531"/>
      <c r="AA80" s="529"/>
    </row>
    <row r="81" spans="1:27" x14ac:dyDescent="0.25">
      <c r="A81" s="505"/>
      <c r="B81" s="515" t="s">
        <v>105</v>
      </c>
      <c r="C81" s="525">
        <v>44651</v>
      </c>
      <c r="D81" s="390"/>
      <c r="E81" s="118"/>
      <c r="F81" s="109"/>
      <c r="G81" s="119"/>
      <c r="H81" s="466">
        <v>44377</v>
      </c>
      <c r="I81" s="390">
        <v>42</v>
      </c>
      <c r="J81" s="118">
        <f>42*19</f>
        <v>798</v>
      </c>
      <c r="K81" s="109">
        <v>7</v>
      </c>
      <c r="L81" s="119">
        <f>114+59</f>
        <v>173</v>
      </c>
      <c r="M81" s="218">
        <v>44834</v>
      </c>
      <c r="N81" s="457">
        <v>1</v>
      </c>
      <c r="O81" s="118">
        <v>29</v>
      </c>
      <c r="P81" s="457"/>
      <c r="Q81" s="119"/>
      <c r="R81" s="313">
        <v>44926</v>
      </c>
      <c r="S81" s="461">
        <v>3</v>
      </c>
      <c r="T81" s="429">
        <v>87</v>
      </c>
      <c r="U81" s="334"/>
      <c r="V81" s="433"/>
      <c r="W81" s="531">
        <f>E81+G81</f>
        <v>0</v>
      </c>
      <c r="X81" s="532">
        <f>J81+L81</f>
        <v>971</v>
      </c>
      <c r="Y81" s="538">
        <f>O81+Q81</f>
        <v>29</v>
      </c>
      <c r="Z81" s="535">
        <f>T81+V81</f>
        <v>87</v>
      </c>
      <c r="AA81" s="539">
        <f>SUM(W81:Z81)</f>
        <v>1087</v>
      </c>
    </row>
    <row r="82" spans="1:27" x14ac:dyDescent="0.25">
      <c r="A82" s="505" t="s">
        <v>106</v>
      </c>
      <c r="B82" s="353" t="s">
        <v>107</v>
      </c>
      <c r="C82" s="412"/>
      <c r="D82" s="413"/>
      <c r="E82" s="415"/>
      <c r="F82" s="413"/>
      <c r="G82" s="415"/>
      <c r="H82" s="459"/>
      <c r="I82" s="460"/>
      <c r="J82" s="456"/>
      <c r="K82" s="460"/>
      <c r="L82" s="456"/>
      <c r="M82" s="454"/>
      <c r="N82" s="455"/>
      <c r="O82" s="456"/>
      <c r="P82" s="455"/>
      <c r="Q82" s="456"/>
      <c r="R82" s="425"/>
      <c r="S82" s="426"/>
      <c r="T82" s="427"/>
      <c r="U82" s="428"/>
      <c r="V82" s="427"/>
      <c r="W82" s="523"/>
      <c r="X82" s="523"/>
      <c r="Y82" s="523"/>
      <c r="Z82" s="523"/>
      <c r="AA82" s="529"/>
    </row>
    <row r="83" spans="1:27" x14ac:dyDescent="0.25">
      <c r="A83" s="505"/>
      <c r="B83" s="515" t="s">
        <v>108</v>
      </c>
      <c r="C83" s="525">
        <v>44651</v>
      </c>
      <c r="D83" s="390"/>
      <c r="E83" s="118"/>
      <c r="F83" s="109"/>
      <c r="G83" s="119"/>
      <c r="H83" s="466">
        <v>44377</v>
      </c>
      <c r="I83" s="390"/>
      <c r="J83" s="118"/>
      <c r="K83" s="109"/>
      <c r="L83" s="119"/>
      <c r="M83" s="218" t="s">
        <v>109</v>
      </c>
      <c r="N83" s="457">
        <v>34</v>
      </c>
      <c r="O83" s="118">
        <f>34*19</f>
        <v>646</v>
      </c>
      <c r="P83" s="457">
        <v>5</v>
      </c>
      <c r="Q83" s="119">
        <v>175</v>
      </c>
      <c r="R83" s="313">
        <v>44926</v>
      </c>
      <c r="S83" s="461">
        <v>1</v>
      </c>
      <c r="T83" s="429">
        <v>29</v>
      </c>
      <c r="U83" s="334">
        <v>1</v>
      </c>
      <c r="V83" s="429">
        <v>69</v>
      </c>
      <c r="W83" s="507">
        <f>E83+G83</f>
        <v>0</v>
      </c>
      <c r="X83" s="507">
        <f>J83+L83</f>
        <v>0</v>
      </c>
      <c r="Y83" s="507">
        <f>O83+Q83</f>
        <v>821</v>
      </c>
      <c r="Z83" s="507">
        <f>T83+V83</f>
        <v>98</v>
      </c>
      <c r="AA83" s="526">
        <f>SUM(W83:Z83)</f>
        <v>919</v>
      </c>
    </row>
    <row r="84" spans="1:27" x14ac:dyDescent="0.25">
      <c r="A84" s="505"/>
      <c r="B84" s="497"/>
      <c r="C84" s="495"/>
      <c r="D84" s="495"/>
      <c r="E84" s="495"/>
      <c r="F84" s="495"/>
      <c r="G84" s="496"/>
      <c r="H84" s="495"/>
      <c r="I84" s="495"/>
      <c r="J84" s="495"/>
      <c r="K84" s="495"/>
      <c r="L84" s="495"/>
      <c r="M84" s="382"/>
      <c r="N84" s="382"/>
      <c r="O84" s="382"/>
      <c r="P84" s="382"/>
      <c r="Q84" s="187"/>
      <c r="R84" s="495"/>
      <c r="S84" s="495"/>
      <c r="T84" s="495"/>
      <c r="U84" s="495"/>
      <c r="V84" s="495"/>
      <c r="W84" s="509">
        <f>SUM(W2:W83)</f>
        <v>2207</v>
      </c>
      <c r="X84" s="509">
        <f>SUM(X2:X83)</f>
        <v>1921</v>
      </c>
      <c r="Y84" s="509">
        <f>SUM(Y2:Y83)</f>
        <v>1737</v>
      </c>
      <c r="Z84" s="509">
        <f>SUM(Z9:Z83)</f>
        <v>812</v>
      </c>
      <c r="AA84" s="530">
        <f>SUM(AA2:AA83)</f>
        <v>6677</v>
      </c>
    </row>
    <row r="85" spans="1:27" x14ac:dyDescent="0.25">
      <c r="B85" s="311"/>
      <c r="L85" s="110"/>
      <c r="Q85" s="311"/>
      <c r="R85" s="335"/>
      <c r="S85" s="344"/>
      <c r="T85" s="335"/>
      <c r="U85" s="344"/>
      <c r="W85" s="311"/>
      <c r="X85" s="311"/>
      <c r="Y85" s="311"/>
      <c r="Z85" s="311"/>
    </row>
    <row r="86" spans="1:27" x14ac:dyDescent="0.25">
      <c r="B86" s="311"/>
      <c r="L86" s="110"/>
      <c r="M86" s="541"/>
      <c r="Q86" s="335"/>
      <c r="R86" s="344"/>
      <c r="U86" s="344"/>
      <c r="W86" s="311"/>
      <c r="X86" s="311"/>
      <c r="Y86" s="311"/>
      <c r="Z86" s="311"/>
    </row>
    <row r="87" spans="1:27" x14ac:dyDescent="0.25">
      <c r="B87" s="311"/>
      <c r="L87" s="110"/>
      <c r="Q87" s="335"/>
      <c r="R87" s="344"/>
      <c r="U87" s="344"/>
      <c r="W87" s="311"/>
      <c r="X87" s="311"/>
      <c r="Y87" s="311"/>
      <c r="Z87" s="311"/>
    </row>
    <row r="88" spans="1:27" x14ac:dyDescent="0.25">
      <c r="B88" s="311"/>
      <c r="L88" s="110"/>
      <c r="Q88" s="335"/>
      <c r="R88" s="344"/>
      <c r="U88" s="344"/>
      <c r="W88" s="311"/>
      <c r="X88" s="311"/>
      <c r="Y88" s="311"/>
      <c r="Z88" s="311"/>
    </row>
    <row r="89" spans="1:27" x14ac:dyDescent="0.25">
      <c r="B89" s="311"/>
      <c r="L89" s="110"/>
      <c r="Q89" s="335"/>
      <c r="R89" s="344"/>
      <c r="U89" s="344"/>
      <c r="W89" s="311"/>
      <c r="X89" s="311"/>
      <c r="Y89" s="311"/>
      <c r="Z89" s="311"/>
    </row>
    <row r="90" spans="1:27" x14ac:dyDescent="0.25">
      <c r="B90" s="311"/>
      <c r="L90" s="110"/>
      <c r="Q90" s="335"/>
      <c r="R90" s="344"/>
      <c r="S90" s="540"/>
      <c r="U90" s="344"/>
      <c r="W90" s="311"/>
      <c r="X90" s="311"/>
      <c r="Y90" s="311"/>
      <c r="Z90" s="311"/>
    </row>
    <row r="91" spans="1:27" x14ac:dyDescent="0.25">
      <c r="B91" s="311"/>
      <c r="L91" s="110"/>
      <c r="Q91" s="335"/>
      <c r="R91" s="344"/>
      <c r="U91" s="344"/>
      <c r="W91" s="311"/>
      <c r="X91" s="311"/>
      <c r="Y91" s="311"/>
      <c r="Z91" s="311"/>
    </row>
    <row r="92" spans="1:27" x14ac:dyDescent="0.25">
      <c r="B92" s="311"/>
      <c r="L92" s="110"/>
      <c r="Q92" s="335"/>
      <c r="R92" s="344"/>
      <c r="U92" s="344"/>
      <c r="W92" s="311"/>
      <c r="X92" s="311"/>
      <c r="Y92" s="311"/>
      <c r="Z92" s="311"/>
    </row>
    <row r="93" spans="1:27" x14ac:dyDescent="0.25">
      <c r="B93" s="311"/>
      <c r="L93" s="110"/>
      <c r="Q93" s="335"/>
      <c r="R93" s="344"/>
      <c r="U93" s="344"/>
      <c r="W93" s="311"/>
      <c r="X93" s="311"/>
      <c r="Y93" s="311"/>
      <c r="Z93" s="311"/>
    </row>
    <row r="94" spans="1:27" x14ac:dyDescent="0.25">
      <c r="B94" s="311"/>
      <c r="L94" s="110"/>
      <c r="Q94" s="335"/>
      <c r="R94" s="344"/>
      <c r="U94" s="344"/>
      <c r="W94" s="311"/>
      <c r="X94" s="311"/>
      <c r="Y94" s="311"/>
      <c r="Z94" s="311"/>
    </row>
    <row r="95" spans="1:27" x14ac:dyDescent="0.25">
      <c r="B95" s="311"/>
      <c r="L95" s="110"/>
      <c r="Q95" s="335"/>
      <c r="R95" s="344"/>
      <c r="U95" s="344"/>
      <c r="W95" s="311"/>
      <c r="X95" s="311"/>
      <c r="Y95" s="311"/>
      <c r="Z95" s="311"/>
    </row>
    <row r="96" spans="1:27" x14ac:dyDescent="0.25">
      <c r="B96" s="311"/>
      <c r="L96" s="110"/>
      <c r="Q96" s="335"/>
      <c r="R96" s="344"/>
      <c r="U96" s="344"/>
      <c r="W96" s="311"/>
      <c r="X96" s="311"/>
      <c r="Y96" s="311"/>
      <c r="Z96" s="311"/>
    </row>
    <row r="97" spans="2:26" x14ac:dyDescent="0.25">
      <c r="B97" s="311"/>
      <c r="L97" s="110"/>
      <c r="Q97" s="335"/>
      <c r="R97" s="344"/>
      <c r="U97" s="344"/>
      <c r="W97" s="311"/>
      <c r="X97" s="311"/>
      <c r="Y97" s="311"/>
      <c r="Z97" s="311"/>
    </row>
    <row r="98" spans="2:26" x14ac:dyDescent="0.25">
      <c r="B98" s="311"/>
      <c r="L98" s="110"/>
      <c r="Q98" s="335"/>
      <c r="R98" s="344"/>
      <c r="U98" s="344"/>
      <c r="W98" s="311"/>
      <c r="X98" s="311"/>
      <c r="Y98" s="311"/>
      <c r="Z98" s="311"/>
    </row>
    <row r="99" spans="2:26" x14ac:dyDescent="0.25">
      <c r="B99" s="311"/>
      <c r="L99" s="110"/>
      <c r="Q99" s="335"/>
      <c r="R99" s="344"/>
      <c r="U99" s="344"/>
      <c r="W99" s="311"/>
      <c r="X99" s="311"/>
      <c r="Y99" s="311"/>
      <c r="Z99" s="311"/>
    </row>
    <row r="100" spans="2:26" x14ac:dyDescent="0.25">
      <c r="B100" s="311"/>
      <c r="L100" s="110"/>
      <c r="Q100" s="335"/>
      <c r="R100" s="344"/>
      <c r="U100" s="344"/>
      <c r="W100" s="311"/>
      <c r="X100" s="311"/>
      <c r="Y100" s="311"/>
      <c r="Z100" s="311"/>
    </row>
    <row r="101" spans="2:26" x14ac:dyDescent="0.25">
      <c r="B101" s="311"/>
      <c r="L101" s="110"/>
      <c r="Q101" s="335"/>
      <c r="R101" s="344"/>
      <c r="U101" s="344"/>
      <c r="W101" s="311"/>
      <c r="X101" s="311"/>
      <c r="Y101" s="311"/>
      <c r="Z101" s="311"/>
    </row>
    <row r="102" spans="2:26" x14ac:dyDescent="0.25">
      <c r="B102" s="311"/>
      <c r="L102" s="110"/>
      <c r="Q102" s="335"/>
      <c r="R102" s="344"/>
      <c r="U102" s="344"/>
      <c r="W102" s="311"/>
      <c r="X102" s="311"/>
      <c r="Y102" s="311"/>
      <c r="Z102" s="311"/>
    </row>
    <row r="103" spans="2:26" x14ac:dyDescent="0.25">
      <c r="B103" s="311"/>
      <c r="L103" s="110"/>
      <c r="Q103" s="335"/>
      <c r="R103" s="344"/>
      <c r="U103" s="344"/>
      <c r="W103" s="311"/>
      <c r="X103" s="311"/>
      <c r="Y103" s="311"/>
      <c r="Z103" s="311"/>
    </row>
    <row r="104" spans="2:26" x14ac:dyDescent="0.25">
      <c r="B104" s="311"/>
      <c r="L104" s="110"/>
      <c r="Q104" s="335"/>
      <c r="R104" s="344"/>
      <c r="U104" s="344"/>
      <c r="W104" s="311"/>
      <c r="X104" s="311"/>
      <c r="Y104" s="311"/>
      <c r="Z104" s="311"/>
    </row>
    <row r="105" spans="2:26" x14ac:dyDescent="0.25">
      <c r="B105" s="311"/>
      <c r="L105" s="110"/>
      <c r="Q105" s="335"/>
      <c r="R105" s="344"/>
      <c r="U105" s="344"/>
      <c r="W105" s="311"/>
      <c r="X105" s="311"/>
      <c r="Y105" s="311"/>
      <c r="Z105" s="311"/>
    </row>
    <row r="106" spans="2:26" x14ac:dyDescent="0.25">
      <c r="B106" s="311"/>
      <c r="K106" s="110"/>
      <c r="L106" s="110"/>
      <c r="P106" s="335"/>
      <c r="Q106" s="344"/>
      <c r="R106" s="335"/>
      <c r="S106" s="344"/>
      <c r="U106" s="344"/>
      <c r="V106" s="311"/>
      <c r="W106" s="311"/>
      <c r="X106" s="311"/>
      <c r="Y106" s="311"/>
      <c r="Z106" s="311"/>
    </row>
    <row r="107" spans="2:26" x14ac:dyDescent="0.25">
      <c r="B107" s="311"/>
      <c r="L107" s="110"/>
      <c r="Q107" s="335"/>
      <c r="R107" s="344"/>
      <c r="U107" s="344"/>
      <c r="W107" s="311"/>
      <c r="X107" s="311"/>
      <c r="Y107" s="311"/>
      <c r="Z107" s="311"/>
    </row>
    <row r="108" spans="2:26" x14ac:dyDescent="0.25">
      <c r="B108" s="311"/>
      <c r="L108" s="110"/>
      <c r="Q108" s="335"/>
      <c r="R108" s="344"/>
      <c r="U108" s="344"/>
      <c r="W108" s="311"/>
      <c r="X108" s="311"/>
      <c r="Y108" s="311"/>
      <c r="Z108" s="311"/>
    </row>
    <row r="109" spans="2:26" x14ac:dyDescent="0.25">
      <c r="B109" s="311"/>
      <c r="L109" s="110"/>
      <c r="Q109" s="335"/>
      <c r="R109" s="344"/>
      <c r="U109" s="344"/>
      <c r="W109" s="311"/>
      <c r="X109" s="311"/>
      <c r="Y109" s="311"/>
      <c r="Z109" s="311"/>
    </row>
    <row r="110" spans="2:26" x14ac:dyDescent="0.25">
      <c r="B110" s="311"/>
      <c r="L110" s="110"/>
      <c r="Q110" s="335"/>
      <c r="R110" s="344"/>
      <c r="U110" s="344"/>
      <c r="W110" s="311"/>
      <c r="X110" s="311"/>
      <c r="Y110" s="311"/>
      <c r="Z110" s="311"/>
    </row>
    <row r="111" spans="2:26" x14ac:dyDescent="0.25">
      <c r="B111" s="311"/>
      <c r="L111" s="110"/>
      <c r="Q111" s="335"/>
      <c r="R111" s="344"/>
      <c r="U111" s="344"/>
      <c r="W111" s="311"/>
      <c r="X111" s="311"/>
      <c r="Y111" s="311"/>
      <c r="Z111" s="311"/>
    </row>
    <row r="112" spans="2:26" x14ac:dyDescent="0.25">
      <c r="B112" s="311"/>
      <c r="L112" s="110"/>
      <c r="Q112" s="335"/>
      <c r="R112" s="344"/>
      <c r="U112" s="344"/>
      <c r="W112" s="311"/>
      <c r="X112" s="311"/>
      <c r="Y112" s="311"/>
      <c r="Z112" s="311"/>
    </row>
    <row r="113" spans="2:26" x14ac:dyDescent="0.25">
      <c r="B113" s="311"/>
      <c r="L113" s="110"/>
      <c r="Q113" s="311"/>
      <c r="R113" s="335"/>
      <c r="S113" s="344"/>
      <c r="T113" s="335"/>
      <c r="U113" s="344"/>
      <c r="W113" s="311"/>
      <c r="X113" s="311"/>
      <c r="Y113" s="311"/>
      <c r="Z113" s="311"/>
    </row>
    <row r="114" spans="2:26" x14ac:dyDescent="0.25">
      <c r="B114" s="311"/>
      <c r="L114" s="110"/>
      <c r="Q114" s="311"/>
      <c r="R114" s="335"/>
      <c r="S114" s="344"/>
      <c r="T114" s="335"/>
      <c r="U114" s="344"/>
      <c r="W114" s="311"/>
      <c r="X114" s="311"/>
      <c r="Y114" s="311"/>
      <c r="Z114" s="311"/>
    </row>
    <row r="115" spans="2:26" x14ac:dyDescent="0.25">
      <c r="B115" s="311"/>
      <c r="L115" s="110"/>
      <c r="Q115" s="311"/>
      <c r="R115" s="335"/>
      <c r="S115" s="344"/>
      <c r="T115" s="335"/>
      <c r="U115" s="344"/>
      <c r="W115" s="311"/>
      <c r="X115" s="311"/>
      <c r="Y115" s="311"/>
      <c r="Z115" s="311"/>
    </row>
    <row r="116" spans="2:26" x14ac:dyDescent="0.25">
      <c r="B116" s="311"/>
      <c r="L116" s="110"/>
      <c r="Q116" s="311"/>
      <c r="R116" s="335"/>
      <c r="S116" s="344"/>
      <c r="T116" s="335"/>
      <c r="U116" s="344"/>
      <c r="W116" s="311"/>
      <c r="X116" s="311"/>
      <c r="Y116" s="311"/>
      <c r="Z116" s="311"/>
    </row>
    <row r="117" spans="2:26" x14ac:dyDescent="0.25">
      <c r="B117" s="311"/>
      <c r="L117" s="110"/>
      <c r="Q117" s="311"/>
      <c r="R117" s="335"/>
      <c r="S117" s="344"/>
      <c r="T117" s="335"/>
      <c r="U117" s="344"/>
      <c r="W117" s="311"/>
      <c r="X117" s="311"/>
      <c r="Y117" s="311"/>
      <c r="Z117" s="311"/>
    </row>
    <row r="118" spans="2:26" x14ac:dyDescent="0.25">
      <c r="B118" s="311"/>
      <c r="L118" s="110"/>
      <c r="Q118" s="311"/>
      <c r="R118" s="335"/>
      <c r="S118" s="344"/>
      <c r="T118" s="335"/>
      <c r="U118" s="344"/>
      <c r="W118" s="311"/>
      <c r="X118" s="311"/>
      <c r="Y118" s="311"/>
      <c r="Z118" s="311"/>
    </row>
    <row r="119" spans="2:26" x14ac:dyDescent="0.25">
      <c r="B119" s="311"/>
      <c r="L119" s="110"/>
      <c r="Q119" s="311"/>
      <c r="R119" s="335"/>
      <c r="S119" s="344"/>
      <c r="T119" s="335"/>
      <c r="U119" s="344"/>
      <c r="W119" s="311"/>
      <c r="X119" s="311"/>
      <c r="Y119" s="311"/>
      <c r="Z119" s="311"/>
    </row>
    <row r="120" spans="2:26" x14ac:dyDescent="0.25">
      <c r="B120" s="311"/>
      <c r="L120" s="110"/>
      <c r="Q120" s="311"/>
      <c r="R120" s="335"/>
      <c r="S120" s="344"/>
      <c r="T120" s="335"/>
      <c r="U120" s="344"/>
      <c r="W120" s="311"/>
      <c r="X120" s="311"/>
      <c r="Y120" s="311"/>
      <c r="Z120" s="311"/>
    </row>
    <row r="121" spans="2:26" x14ac:dyDescent="0.25">
      <c r="B121" s="311"/>
      <c r="L121" s="110"/>
      <c r="Q121" s="311"/>
      <c r="R121" s="335"/>
      <c r="S121" s="344"/>
      <c r="T121" s="335"/>
      <c r="U121" s="344"/>
      <c r="W121" s="311"/>
      <c r="X121" s="311"/>
      <c r="Y121" s="311"/>
      <c r="Z121" s="311"/>
    </row>
    <row r="122" spans="2:26" x14ac:dyDescent="0.25">
      <c r="B122" s="311"/>
      <c r="L122" s="110"/>
      <c r="Q122" s="311"/>
      <c r="R122" s="335"/>
      <c r="S122" s="344"/>
      <c r="T122" s="335"/>
      <c r="U122" s="344"/>
      <c r="W122" s="311"/>
      <c r="X122" s="311"/>
      <c r="Y122" s="311"/>
      <c r="Z122" s="311"/>
    </row>
    <row r="123" spans="2:26" x14ac:dyDescent="0.25">
      <c r="B123" s="311"/>
      <c r="L123" s="110"/>
      <c r="Q123" s="311"/>
      <c r="R123" s="335"/>
      <c r="S123" s="344"/>
      <c r="T123" s="335"/>
      <c r="U123" s="344"/>
      <c r="W123" s="311"/>
      <c r="X123" s="311"/>
      <c r="Y123" s="311"/>
      <c r="Z123" s="311"/>
    </row>
    <row r="124" spans="2:26" x14ac:dyDescent="0.25">
      <c r="B124" s="311"/>
      <c r="L124" s="110"/>
      <c r="Q124" s="311"/>
      <c r="R124" s="335"/>
      <c r="S124" s="344"/>
      <c r="T124" s="335"/>
      <c r="U124" s="344"/>
      <c r="W124" s="311"/>
      <c r="X124" s="311"/>
      <c r="Y124" s="311"/>
      <c r="Z124" s="311"/>
    </row>
    <row r="125" spans="2:26" x14ac:dyDescent="0.25">
      <c r="B125" s="311"/>
      <c r="L125" s="110"/>
      <c r="Q125" s="311"/>
      <c r="R125" s="335"/>
      <c r="S125" s="344"/>
      <c r="T125" s="335"/>
      <c r="U125" s="344"/>
      <c r="W125" s="311"/>
      <c r="X125" s="311"/>
      <c r="Y125" s="311"/>
      <c r="Z125" s="311"/>
    </row>
    <row r="126" spans="2:26" x14ac:dyDescent="0.25">
      <c r="B126" s="311"/>
      <c r="L126" s="110"/>
      <c r="Q126" s="311"/>
      <c r="R126" s="335"/>
      <c r="S126" s="344"/>
      <c r="T126" s="335"/>
      <c r="U126" s="344"/>
      <c r="W126" s="311"/>
      <c r="X126" s="311"/>
      <c r="Y126" s="311"/>
      <c r="Z126" s="311"/>
    </row>
    <row r="127" spans="2:26" x14ac:dyDescent="0.25">
      <c r="B127" s="311"/>
      <c r="L127" s="110"/>
      <c r="Q127" s="311"/>
      <c r="R127" s="335"/>
      <c r="S127" s="344"/>
      <c r="T127" s="335"/>
      <c r="U127" s="344"/>
      <c r="W127" s="311"/>
      <c r="X127" s="311"/>
      <c r="Y127" s="311"/>
      <c r="Z127" s="311"/>
    </row>
    <row r="128" spans="2:26" x14ac:dyDescent="0.25">
      <c r="B128" s="311"/>
      <c r="L128" s="110"/>
      <c r="Q128" s="311"/>
      <c r="R128" s="335"/>
      <c r="S128" s="344"/>
      <c r="T128" s="335"/>
      <c r="U128" s="344"/>
      <c r="W128" s="311"/>
      <c r="X128" s="311"/>
      <c r="Y128" s="311"/>
      <c r="Z128" s="311"/>
    </row>
    <row r="129" spans="2:26" x14ac:dyDescent="0.25">
      <c r="B129" s="311"/>
      <c r="L129" s="110"/>
      <c r="Q129" s="311"/>
      <c r="R129" s="335"/>
      <c r="S129" s="344"/>
      <c r="T129" s="335"/>
      <c r="U129" s="344"/>
      <c r="W129" s="311"/>
      <c r="X129" s="311"/>
      <c r="Y129" s="311"/>
      <c r="Z129" s="311"/>
    </row>
    <row r="130" spans="2:26" x14ac:dyDescent="0.25">
      <c r="B130" s="311"/>
      <c r="L130" s="110"/>
      <c r="Q130" s="311"/>
      <c r="R130" s="335"/>
      <c r="S130" s="344"/>
      <c r="T130" s="335"/>
      <c r="U130" s="344"/>
      <c r="W130" s="311"/>
      <c r="X130" s="311"/>
      <c r="Y130" s="311"/>
      <c r="Z130" s="311"/>
    </row>
    <row r="131" spans="2:26" x14ac:dyDescent="0.25">
      <c r="B131" s="311"/>
      <c r="L131" s="110"/>
      <c r="Q131" s="311"/>
      <c r="R131" s="335"/>
      <c r="S131" s="344"/>
      <c r="T131" s="335"/>
      <c r="U131" s="344"/>
      <c r="W131" s="311"/>
      <c r="X131" s="311"/>
      <c r="Y131" s="311"/>
      <c r="Z131" s="311"/>
    </row>
    <row r="132" spans="2:26" x14ac:dyDescent="0.25">
      <c r="B132" s="311"/>
      <c r="L132" s="110"/>
      <c r="Q132" s="311"/>
      <c r="R132" s="335"/>
      <c r="S132" s="344"/>
      <c r="T132" s="335"/>
      <c r="U132" s="344"/>
      <c r="W132" s="311"/>
      <c r="X132" s="311"/>
      <c r="Y132" s="311"/>
      <c r="Z132" s="311"/>
    </row>
    <row r="133" spans="2:26" x14ac:dyDescent="0.25">
      <c r="B133" s="311"/>
      <c r="L133" s="110"/>
      <c r="Q133" s="311"/>
      <c r="R133" s="335"/>
      <c r="S133" s="344"/>
      <c r="T133" s="335"/>
      <c r="U133" s="344"/>
      <c r="W133" s="311"/>
      <c r="X133" s="311"/>
      <c r="Y133" s="311"/>
      <c r="Z133" s="311"/>
    </row>
    <row r="134" spans="2:26" x14ac:dyDescent="0.25">
      <c r="B134" s="311"/>
      <c r="L134" s="110"/>
      <c r="Q134" s="311"/>
      <c r="R134" s="335"/>
      <c r="S134" s="344"/>
      <c r="T134" s="335"/>
      <c r="U134" s="344"/>
      <c r="W134" s="311"/>
      <c r="X134" s="311"/>
      <c r="Y134" s="311"/>
      <c r="Z134" s="311"/>
    </row>
    <row r="135" spans="2:26" x14ac:dyDescent="0.25">
      <c r="B135" s="311"/>
      <c r="L135" s="110"/>
      <c r="Q135" s="311"/>
      <c r="R135" s="335"/>
      <c r="S135" s="344"/>
      <c r="T135" s="335"/>
      <c r="U135" s="344"/>
      <c r="W135" s="311"/>
      <c r="X135" s="311"/>
      <c r="Y135" s="311"/>
      <c r="Z135" s="311"/>
    </row>
    <row r="136" spans="2:26" x14ac:dyDescent="0.25">
      <c r="B136" s="311"/>
      <c r="L136" s="110"/>
      <c r="Q136" s="311"/>
      <c r="R136" s="335"/>
      <c r="S136" s="344"/>
      <c r="T136" s="335"/>
      <c r="U136" s="344"/>
      <c r="W136" s="311"/>
      <c r="X136" s="311"/>
      <c r="Y136" s="311"/>
      <c r="Z136" s="311"/>
    </row>
    <row r="137" spans="2:26" x14ac:dyDescent="0.25">
      <c r="B137" s="311"/>
      <c r="L137" s="110"/>
      <c r="Q137" s="311"/>
      <c r="R137" s="335"/>
      <c r="S137" s="344"/>
      <c r="T137" s="335"/>
      <c r="U137" s="344"/>
      <c r="W137" s="311"/>
      <c r="X137" s="311"/>
      <c r="Y137" s="311"/>
      <c r="Z137" s="311"/>
    </row>
    <row r="138" spans="2:26" x14ac:dyDescent="0.25">
      <c r="B138" s="311"/>
      <c r="L138" s="110"/>
      <c r="Q138" s="311"/>
      <c r="R138" s="335"/>
      <c r="S138" s="344"/>
      <c r="T138" s="335"/>
      <c r="U138" s="344"/>
      <c r="W138" s="311"/>
      <c r="X138" s="311"/>
      <c r="Y138" s="311"/>
      <c r="Z138" s="311"/>
    </row>
    <row r="139" spans="2:26" x14ac:dyDescent="0.25">
      <c r="B139" s="311"/>
      <c r="L139" s="110"/>
      <c r="Q139" s="311"/>
      <c r="R139" s="335"/>
      <c r="S139" s="344"/>
      <c r="T139" s="335"/>
      <c r="U139" s="344"/>
      <c r="W139" s="311"/>
      <c r="X139" s="311"/>
      <c r="Y139" s="311"/>
      <c r="Z139" s="311"/>
    </row>
    <row r="140" spans="2:26" x14ac:dyDescent="0.25">
      <c r="B140" s="311"/>
      <c r="L140" s="110"/>
      <c r="Q140" s="311"/>
      <c r="R140" s="335"/>
      <c r="S140" s="344"/>
      <c r="T140" s="335"/>
      <c r="U140" s="344"/>
      <c r="W140" s="311"/>
      <c r="X140" s="311"/>
      <c r="Y140" s="311"/>
      <c r="Z140" s="311"/>
    </row>
    <row r="141" spans="2:26" x14ac:dyDescent="0.25">
      <c r="B141" s="311"/>
      <c r="L141" s="110"/>
      <c r="Q141" s="311"/>
      <c r="R141" s="335"/>
      <c r="S141" s="344"/>
      <c r="T141" s="335"/>
      <c r="U141" s="344"/>
      <c r="W141" s="311"/>
      <c r="X141" s="311"/>
      <c r="Y141" s="311"/>
      <c r="Z141" s="311"/>
    </row>
    <row r="142" spans="2:26" x14ac:dyDescent="0.25">
      <c r="B142" s="311"/>
      <c r="L142" s="110"/>
      <c r="Q142" s="311"/>
      <c r="R142" s="335"/>
      <c r="S142" s="344"/>
      <c r="T142" s="335"/>
      <c r="U142" s="344"/>
      <c r="W142" s="311"/>
      <c r="X142" s="311"/>
      <c r="Y142" s="311"/>
      <c r="Z142" s="311"/>
    </row>
    <row r="143" spans="2:26" x14ac:dyDescent="0.25">
      <c r="B143" s="311"/>
      <c r="L143" s="110"/>
      <c r="Q143" s="311"/>
      <c r="R143" s="335"/>
      <c r="S143" s="344"/>
      <c r="T143" s="335"/>
      <c r="U143" s="344"/>
      <c r="W143" s="311"/>
      <c r="X143" s="311"/>
      <c r="Y143" s="311"/>
      <c r="Z143" s="311"/>
    </row>
    <row r="144" spans="2:26" x14ac:dyDescent="0.25">
      <c r="B144" s="311"/>
      <c r="L144" s="110"/>
      <c r="Q144" s="311"/>
      <c r="R144" s="335"/>
      <c r="S144" s="344"/>
      <c r="T144" s="335"/>
      <c r="U144" s="344"/>
      <c r="W144" s="311"/>
      <c r="X144" s="311"/>
      <c r="Y144" s="311"/>
      <c r="Z144" s="311"/>
    </row>
    <row r="145" spans="2:26" x14ac:dyDescent="0.25">
      <c r="B145" s="311"/>
      <c r="L145" s="110"/>
      <c r="Q145" s="311"/>
      <c r="R145" s="335"/>
      <c r="S145" s="344"/>
      <c r="T145" s="335"/>
      <c r="U145" s="344"/>
      <c r="W145" s="311"/>
      <c r="X145" s="311"/>
      <c r="Y145" s="311"/>
      <c r="Z145" s="311"/>
    </row>
    <row r="146" spans="2:26" x14ac:dyDescent="0.25">
      <c r="B146" s="311"/>
      <c r="L146" s="110"/>
      <c r="Q146" s="311"/>
      <c r="R146" s="335"/>
      <c r="S146" s="344"/>
      <c r="T146" s="335"/>
      <c r="U146" s="344"/>
      <c r="W146" s="311"/>
      <c r="X146" s="311"/>
      <c r="Y146" s="311"/>
      <c r="Z146" s="311"/>
    </row>
    <row r="147" spans="2:26" x14ac:dyDescent="0.25">
      <c r="B147" s="311"/>
      <c r="L147" s="110"/>
      <c r="Q147" s="311"/>
      <c r="R147" s="335"/>
      <c r="S147" s="344"/>
      <c r="T147" s="335"/>
      <c r="U147" s="344"/>
      <c r="W147" s="311"/>
      <c r="X147" s="311"/>
      <c r="Y147" s="311"/>
      <c r="Z147" s="311"/>
    </row>
    <row r="148" spans="2:26" x14ac:dyDescent="0.25">
      <c r="B148" s="311"/>
      <c r="L148" s="110"/>
      <c r="Q148" s="311"/>
      <c r="R148" s="335"/>
      <c r="S148" s="344"/>
      <c r="T148" s="335"/>
      <c r="U148" s="344"/>
      <c r="W148" s="311"/>
      <c r="X148" s="311"/>
      <c r="Y148" s="311"/>
      <c r="Z148" s="311"/>
    </row>
    <row r="149" spans="2:26" x14ac:dyDescent="0.25">
      <c r="B149" s="311"/>
      <c r="L149" s="110"/>
      <c r="Q149" s="311"/>
      <c r="R149" s="335"/>
      <c r="S149" s="344"/>
      <c r="T149" s="335"/>
      <c r="U149" s="344"/>
      <c r="W149" s="311"/>
      <c r="X149" s="311"/>
      <c r="Y149" s="311"/>
      <c r="Z149" s="311"/>
    </row>
    <row r="150" spans="2:26" x14ac:dyDescent="0.25">
      <c r="B150" s="311"/>
      <c r="L150" s="110"/>
      <c r="Q150" s="311"/>
      <c r="R150" s="335"/>
      <c r="S150" s="344"/>
      <c r="T150" s="335"/>
      <c r="U150" s="344"/>
      <c r="W150" s="311"/>
      <c r="X150" s="311"/>
      <c r="Y150" s="311"/>
      <c r="Z150" s="311"/>
    </row>
    <row r="151" spans="2:26" x14ac:dyDescent="0.25">
      <c r="B151" s="311"/>
      <c r="L151" s="110"/>
      <c r="Q151" s="311"/>
      <c r="R151" s="335"/>
      <c r="S151" s="344"/>
      <c r="T151" s="335"/>
      <c r="U151" s="344"/>
      <c r="W151" s="311"/>
      <c r="X151" s="311"/>
      <c r="Y151" s="311"/>
      <c r="Z151" s="311"/>
    </row>
    <row r="152" spans="2:26" x14ac:dyDescent="0.25">
      <c r="B152" s="311"/>
      <c r="L152" s="110"/>
      <c r="Q152" s="311"/>
      <c r="R152" s="335"/>
      <c r="S152" s="344"/>
      <c r="T152" s="335"/>
      <c r="U152" s="344"/>
      <c r="W152" s="311"/>
      <c r="X152" s="311"/>
      <c r="Y152" s="311"/>
      <c r="Z152" s="311"/>
    </row>
    <row r="153" spans="2:26" x14ac:dyDescent="0.25">
      <c r="B153" s="311"/>
      <c r="L153" s="110"/>
      <c r="Q153" s="311"/>
      <c r="R153" s="335"/>
      <c r="S153" s="344"/>
      <c r="T153" s="335"/>
      <c r="U153" s="344"/>
      <c r="W153" s="311"/>
      <c r="X153" s="311"/>
      <c r="Y153" s="311"/>
      <c r="Z153" s="311"/>
    </row>
    <row r="154" spans="2:26" x14ac:dyDescent="0.25">
      <c r="B154" s="311"/>
      <c r="L154" s="110"/>
      <c r="Q154" s="311"/>
      <c r="R154" s="335"/>
      <c r="S154" s="344"/>
      <c r="T154" s="335"/>
      <c r="U154" s="344"/>
      <c r="W154" s="311"/>
      <c r="X154" s="311"/>
      <c r="Y154" s="311"/>
      <c r="Z154" s="311"/>
    </row>
    <row r="155" spans="2:26" x14ac:dyDescent="0.25">
      <c r="B155" s="311"/>
      <c r="L155" s="110"/>
      <c r="Q155" s="311"/>
      <c r="R155" s="335"/>
      <c r="S155" s="344"/>
      <c r="T155" s="335"/>
      <c r="U155" s="344"/>
      <c r="W155" s="311"/>
      <c r="X155" s="311"/>
      <c r="Y155" s="311"/>
      <c r="Z155" s="311"/>
    </row>
    <row r="156" spans="2:26" x14ac:dyDescent="0.25">
      <c r="B156" s="311"/>
      <c r="L156" s="110"/>
      <c r="Q156" s="311"/>
      <c r="R156" s="335"/>
      <c r="S156" s="344"/>
      <c r="T156" s="335"/>
      <c r="U156" s="344"/>
      <c r="W156" s="311"/>
      <c r="X156" s="311"/>
      <c r="Y156" s="311"/>
      <c r="Z156" s="311"/>
    </row>
    <row r="157" spans="2:26" x14ac:dyDescent="0.25">
      <c r="B157" s="311"/>
      <c r="L157" s="110"/>
      <c r="Q157" s="311"/>
      <c r="R157" s="335"/>
      <c r="S157" s="344"/>
      <c r="T157" s="335"/>
      <c r="U157" s="344"/>
      <c r="W157" s="311"/>
      <c r="X157" s="311"/>
      <c r="Y157" s="311"/>
      <c r="Z157" s="311"/>
    </row>
    <row r="158" spans="2:26" x14ac:dyDescent="0.25">
      <c r="B158" s="311"/>
      <c r="L158" s="110"/>
      <c r="Q158" s="311"/>
      <c r="R158" s="335"/>
      <c r="S158" s="344"/>
      <c r="T158" s="335"/>
      <c r="U158" s="344"/>
      <c r="W158" s="311"/>
      <c r="X158" s="311"/>
      <c r="Y158" s="311"/>
      <c r="Z158" s="311"/>
    </row>
    <row r="159" spans="2:26" x14ac:dyDescent="0.25">
      <c r="B159" s="311"/>
      <c r="L159" s="110"/>
      <c r="Q159" s="311"/>
      <c r="R159" s="335"/>
      <c r="S159" s="344"/>
      <c r="T159" s="335"/>
      <c r="U159" s="344"/>
      <c r="W159" s="311"/>
      <c r="X159" s="311"/>
      <c r="Y159" s="311"/>
      <c r="Z159" s="311"/>
    </row>
    <row r="160" spans="2:26" x14ac:dyDescent="0.25">
      <c r="B160" s="311"/>
      <c r="L160" s="110"/>
      <c r="Q160" s="311"/>
      <c r="R160" s="335"/>
      <c r="S160" s="344"/>
      <c r="T160" s="335"/>
      <c r="U160" s="344"/>
      <c r="W160" s="311"/>
      <c r="X160" s="311"/>
      <c r="Y160" s="311"/>
      <c r="Z160" s="311"/>
    </row>
    <row r="161" spans="2:26" x14ac:dyDescent="0.25">
      <c r="B161" s="311"/>
      <c r="L161" s="110"/>
      <c r="Q161" s="311"/>
      <c r="R161" s="335"/>
      <c r="S161" s="344"/>
      <c r="T161" s="335"/>
      <c r="U161" s="344"/>
      <c r="W161" s="311"/>
      <c r="X161" s="311"/>
      <c r="Y161" s="311"/>
      <c r="Z161" s="311"/>
    </row>
    <row r="162" spans="2:26" x14ac:dyDescent="0.25">
      <c r="B162" s="311"/>
      <c r="L162" s="110"/>
      <c r="Q162" s="311"/>
      <c r="R162" s="335"/>
      <c r="S162" s="344"/>
      <c r="T162" s="335"/>
      <c r="U162" s="344"/>
      <c r="W162" s="311"/>
      <c r="X162" s="311"/>
      <c r="Y162" s="311"/>
      <c r="Z162" s="311"/>
    </row>
    <row r="163" spans="2:26" x14ac:dyDescent="0.25">
      <c r="B163" s="311"/>
      <c r="L163" s="110"/>
      <c r="Q163" s="311"/>
      <c r="R163" s="335"/>
      <c r="S163" s="344"/>
      <c r="T163" s="335"/>
      <c r="U163" s="344"/>
      <c r="W163" s="311"/>
      <c r="X163" s="311"/>
      <c r="Y163" s="311"/>
      <c r="Z163" s="311"/>
    </row>
    <row r="164" spans="2:26" x14ac:dyDescent="0.25">
      <c r="B164" s="311"/>
      <c r="L164" s="110"/>
      <c r="Q164" s="311"/>
      <c r="R164" s="335"/>
      <c r="S164" s="344"/>
      <c r="T164" s="335"/>
      <c r="U164" s="344"/>
      <c r="W164" s="311"/>
      <c r="X164" s="311"/>
      <c r="Y164" s="311"/>
      <c r="Z164" s="311"/>
    </row>
    <row r="165" spans="2:26" x14ac:dyDescent="0.25">
      <c r="B165" s="311"/>
      <c r="L165" s="110"/>
      <c r="Q165" s="311"/>
      <c r="R165" s="335"/>
      <c r="S165" s="344"/>
      <c r="T165" s="335"/>
      <c r="U165" s="344"/>
      <c r="W165" s="311"/>
      <c r="X165" s="311"/>
      <c r="Y165" s="311"/>
      <c r="Z165" s="311"/>
    </row>
    <row r="166" spans="2:26" x14ac:dyDescent="0.25">
      <c r="B166" s="311"/>
      <c r="L166" s="110"/>
      <c r="Q166" s="311"/>
      <c r="R166" s="335"/>
      <c r="S166" s="344"/>
      <c r="T166" s="335"/>
      <c r="U166" s="344"/>
      <c r="W166" s="311"/>
      <c r="X166" s="311"/>
      <c r="Y166" s="311"/>
      <c r="Z166" s="311"/>
    </row>
    <row r="167" spans="2:26" x14ac:dyDescent="0.25">
      <c r="B167" s="311"/>
      <c r="L167" s="110"/>
      <c r="Q167" s="311"/>
      <c r="R167" s="335"/>
      <c r="S167" s="344"/>
      <c r="T167" s="335"/>
      <c r="U167" s="344"/>
      <c r="W167" s="311"/>
      <c r="X167" s="311"/>
      <c r="Y167" s="311"/>
      <c r="Z167" s="311"/>
    </row>
    <row r="168" spans="2:26" x14ac:dyDescent="0.25">
      <c r="B168" s="311"/>
      <c r="L168" s="110"/>
      <c r="Q168" s="311"/>
      <c r="R168" s="335"/>
      <c r="S168" s="344"/>
      <c r="T168" s="335"/>
      <c r="U168" s="344"/>
      <c r="W168" s="311"/>
      <c r="X168" s="311"/>
      <c r="Y168" s="311"/>
      <c r="Z168" s="311"/>
    </row>
    <row r="169" spans="2:26" x14ac:dyDescent="0.25">
      <c r="B169" s="311"/>
      <c r="L169" s="110"/>
      <c r="Q169" s="311"/>
      <c r="R169" s="335"/>
      <c r="S169" s="344"/>
      <c r="T169" s="335"/>
      <c r="U169" s="344"/>
      <c r="W169" s="311"/>
      <c r="X169" s="311"/>
      <c r="Y169" s="311"/>
      <c r="Z169" s="311"/>
    </row>
    <row r="170" spans="2:26" x14ac:dyDescent="0.25">
      <c r="B170" s="311"/>
      <c r="L170" s="110"/>
      <c r="Q170" s="311"/>
      <c r="R170" s="335"/>
      <c r="S170" s="344"/>
      <c r="T170" s="335"/>
      <c r="U170" s="344"/>
      <c r="W170" s="311"/>
      <c r="X170" s="311"/>
      <c r="Y170" s="311"/>
      <c r="Z170" s="311"/>
    </row>
    <row r="171" spans="2:26" x14ac:dyDescent="0.25">
      <c r="B171" s="311"/>
      <c r="L171" s="110"/>
      <c r="Q171" s="311"/>
      <c r="R171" s="335"/>
      <c r="S171" s="344"/>
      <c r="T171" s="335"/>
      <c r="U171" s="344"/>
      <c r="W171" s="311"/>
      <c r="X171" s="311"/>
      <c r="Y171" s="311"/>
      <c r="Z171" s="311"/>
    </row>
    <row r="172" spans="2:26" x14ac:dyDescent="0.25">
      <c r="B172" s="311"/>
      <c r="L172" s="110"/>
      <c r="Q172" s="311"/>
      <c r="R172" s="335"/>
      <c r="S172" s="344"/>
      <c r="T172" s="335"/>
      <c r="U172" s="344"/>
      <c r="W172" s="311"/>
      <c r="X172" s="311"/>
      <c r="Y172" s="311"/>
      <c r="Z172" s="311"/>
    </row>
    <row r="173" spans="2:26" x14ac:dyDescent="0.25">
      <c r="B173" s="311"/>
      <c r="L173" s="110"/>
      <c r="Q173" s="311"/>
      <c r="R173" s="335"/>
      <c r="S173" s="344"/>
      <c r="T173" s="335"/>
      <c r="U173" s="344"/>
      <c r="W173" s="311"/>
      <c r="X173" s="311"/>
      <c r="Y173" s="311"/>
      <c r="Z173" s="311"/>
    </row>
    <row r="174" spans="2:26" x14ac:dyDescent="0.25">
      <c r="B174" s="311"/>
      <c r="L174" s="110"/>
      <c r="Q174" s="311"/>
      <c r="R174" s="335"/>
      <c r="S174" s="344"/>
      <c r="T174" s="335"/>
      <c r="U174" s="344"/>
      <c r="W174" s="311"/>
      <c r="X174" s="311"/>
      <c r="Y174" s="311"/>
      <c r="Z174" s="311"/>
    </row>
    <row r="175" spans="2:26" x14ac:dyDescent="0.25">
      <c r="B175" s="311"/>
      <c r="L175" s="110"/>
      <c r="Q175" s="311"/>
      <c r="R175" s="335"/>
      <c r="S175" s="344"/>
      <c r="T175" s="335"/>
      <c r="U175" s="344"/>
      <c r="W175" s="311"/>
      <c r="X175" s="311"/>
      <c r="Y175" s="311"/>
      <c r="Z175" s="311"/>
    </row>
    <row r="176" spans="2:26" x14ac:dyDescent="0.25">
      <c r="B176" s="311"/>
      <c r="L176" s="110"/>
      <c r="Q176" s="311"/>
      <c r="R176" s="335"/>
      <c r="S176" s="344"/>
      <c r="T176" s="335"/>
      <c r="U176" s="344"/>
      <c r="W176" s="311"/>
      <c r="X176" s="311"/>
      <c r="Y176" s="311"/>
      <c r="Z176" s="311"/>
    </row>
    <row r="177" spans="2:26" x14ac:dyDescent="0.25">
      <c r="B177" s="311"/>
      <c r="L177" s="110"/>
      <c r="Q177" s="311"/>
      <c r="R177" s="335"/>
      <c r="S177" s="344"/>
      <c r="T177" s="335"/>
      <c r="U177" s="344"/>
      <c r="W177" s="311"/>
      <c r="X177" s="311"/>
      <c r="Y177" s="311"/>
      <c r="Z177" s="311"/>
    </row>
    <row r="178" spans="2:26" x14ac:dyDescent="0.25">
      <c r="B178" s="311"/>
      <c r="L178" s="110"/>
      <c r="Q178" s="311"/>
      <c r="R178" s="335"/>
      <c r="S178" s="344"/>
      <c r="T178" s="335"/>
      <c r="U178" s="344"/>
      <c r="W178" s="311"/>
      <c r="X178" s="311"/>
      <c r="Y178" s="311"/>
      <c r="Z178" s="311"/>
    </row>
    <row r="179" spans="2:26" x14ac:dyDescent="0.25">
      <c r="B179" s="311"/>
      <c r="L179" s="110"/>
      <c r="Q179" s="311"/>
      <c r="R179" s="335"/>
      <c r="S179" s="344"/>
      <c r="T179" s="335"/>
      <c r="U179" s="344"/>
      <c r="W179" s="311"/>
      <c r="X179" s="311"/>
      <c r="Y179" s="311"/>
      <c r="Z179" s="311"/>
    </row>
    <row r="180" spans="2:26" x14ac:dyDescent="0.25">
      <c r="B180" s="311"/>
      <c r="L180" s="110"/>
      <c r="Q180" s="311"/>
      <c r="R180" s="335"/>
      <c r="S180" s="344"/>
      <c r="T180" s="335"/>
      <c r="U180" s="344"/>
      <c r="W180" s="311"/>
      <c r="X180" s="311"/>
      <c r="Y180" s="311"/>
      <c r="Z180" s="311"/>
    </row>
    <row r="181" spans="2:26" x14ac:dyDescent="0.25">
      <c r="B181" s="311"/>
      <c r="L181" s="110"/>
      <c r="Q181" s="311"/>
      <c r="R181" s="335"/>
      <c r="S181" s="344"/>
      <c r="T181" s="335"/>
      <c r="U181" s="344"/>
      <c r="W181" s="311"/>
      <c r="X181" s="311"/>
      <c r="Y181" s="311"/>
      <c r="Z181" s="311"/>
    </row>
    <row r="182" spans="2:26" x14ac:dyDescent="0.25">
      <c r="B182" s="311"/>
      <c r="L182" s="110"/>
      <c r="Q182" s="311"/>
      <c r="R182" s="335"/>
      <c r="S182" s="344"/>
      <c r="T182" s="335"/>
      <c r="U182" s="344"/>
      <c r="W182" s="311"/>
      <c r="X182" s="311"/>
      <c r="Y182" s="311"/>
      <c r="Z182" s="311"/>
    </row>
    <row r="183" spans="2:26" x14ac:dyDescent="0.25">
      <c r="B183" s="311"/>
      <c r="L183" s="110"/>
      <c r="Q183" s="311"/>
      <c r="R183" s="335"/>
      <c r="S183" s="344"/>
      <c r="T183" s="335"/>
      <c r="U183" s="344"/>
      <c r="W183" s="311"/>
      <c r="X183" s="311"/>
      <c r="Y183" s="311"/>
      <c r="Z183" s="311"/>
    </row>
    <row r="184" spans="2:26" x14ac:dyDescent="0.25">
      <c r="B184" s="311"/>
      <c r="L184" s="110"/>
      <c r="Q184" s="311"/>
      <c r="R184" s="335"/>
      <c r="S184" s="344"/>
      <c r="T184" s="335"/>
      <c r="U184" s="344"/>
      <c r="W184" s="311"/>
      <c r="X184" s="311"/>
      <c r="Y184" s="311"/>
      <c r="Z184" s="311"/>
    </row>
    <row r="185" spans="2:26" x14ac:dyDescent="0.25">
      <c r="B185" s="311"/>
      <c r="L185" s="110"/>
      <c r="Q185" s="311"/>
      <c r="R185" s="335"/>
      <c r="S185" s="344"/>
      <c r="T185" s="335"/>
      <c r="U185" s="344"/>
      <c r="W185" s="311"/>
      <c r="X185" s="311"/>
      <c r="Y185" s="311"/>
      <c r="Z185" s="311"/>
    </row>
    <row r="186" spans="2:26" x14ac:dyDescent="0.25">
      <c r="B186" s="311"/>
      <c r="L186" s="110"/>
      <c r="Q186" s="311"/>
      <c r="R186" s="335"/>
      <c r="S186" s="344"/>
      <c r="T186" s="335"/>
      <c r="U186" s="344"/>
      <c r="W186" s="311"/>
      <c r="X186" s="311"/>
      <c r="Y186" s="311"/>
      <c r="Z186" s="311"/>
    </row>
    <row r="187" spans="2:26" x14ac:dyDescent="0.25">
      <c r="B187" s="311"/>
      <c r="L187" s="110"/>
      <c r="Q187" s="311"/>
      <c r="R187" s="335"/>
      <c r="S187" s="344"/>
      <c r="T187" s="335"/>
      <c r="U187" s="344"/>
      <c r="W187" s="311"/>
      <c r="X187" s="311"/>
      <c r="Y187" s="311"/>
      <c r="Z187" s="311"/>
    </row>
    <row r="188" spans="2:26" x14ac:dyDescent="0.25">
      <c r="B188" s="311"/>
      <c r="L188" s="110"/>
      <c r="Q188" s="311"/>
      <c r="R188" s="335"/>
      <c r="S188" s="344"/>
      <c r="T188" s="335"/>
      <c r="U188" s="344"/>
      <c r="W188" s="311"/>
      <c r="X188" s="311"/>
      <c r="Y188" s="311"/>
      <c r="Z188" s="311"/>
    </row>
    <row r="189" spans="2:26" x14ac:dyDescent="0.25">
      <c r="B189" s="311"/>
      <c r="L189" s="110"/>
      <c r="Q189" s="311"/>
      <c r="R189" s="335"/>
      <c r="S189" s="344"/>
      <c r="T189" s="335"/>
      <c r="U189" s="344"/>
      <c r="W189" s="311"/>
      <c r="X189" s="311"/>
      <c r="Y189" s="311"/>
      <c r="Z189" s="311"/>
    </row>
    <row r="190" spans="2:26" x14ac:dyDescent="0.25">
      <c r="B190" s="311"/>
      <c r="L190" s="110"/>
      <c r="Q190" s="311"/>
      <c r="R190" s="335"/>
      <c r="S190" s="344"/>
      <c r="T190" s="335"/>
      <c r="U190" s="344"/>
      <c r="W190" s="311"/>
      <c r="X190" s="311"/>
      <c r="Y190" s="311"/>
      <c r="Z190" s="311"/>
    </row>
    <row r="191" spans="2:26" x14ac:dyDescent="0.25">
      <c r="B191" s="311"/>
      <c r="L191" s="110"/>
      <c r="Q191" s="311"/>
      <c r="R191" s="335"/>
      <c r="S191" s="344"/>
      <c r="T191" s="335"/>
      <c r="U191" s="344"/>
      <c r="W191" s="311"/>
      <c r="X191" s="311"/>
      <c r="Y191" s="311"/>
      <c r="Z191" s="311"/>
    </row>
    <row r="192" spans="2:26" x14ac:dyDescent="0.25">
      <c r="B192" s="311"/>
      <c r="L192" s="110"/>
      <c r="Q192" s="311"/>
      <c r="R192" s="335"/>
      <c r="S192" s="344"/>
      <c r="T192" s="335"/>
      <c r="U192" s="344"/>
      <c r="W192" s="311"/>
      <c r="X192" s="311"/>
      <c r="Y192" s="311"/>
      <c r="Z192" s="311"/>
    </row>
    <row r="193" spans="2:26" x14ac:dyDescent="0.25">
      <c r="B193" s="311"/>
      <c r="L193" s="110"/>
      <c r="Q193" s="311"/>
      <c r="R193" s="335"/>
      <c r="S193" s="344"/>
      <c r="T193" s="335"/>
      <c r="U193" s="344"/>
      <c r="W193" s="311"/>
      <c r="X193" s="311"/>
      <c r="Y193" s="311"/>
      <c r="Z193" s="311"/>
    </row>
    <row r="194" spans="2:26" x14ac:dyDescent="0.25">
      <c r="B194" s="311"/>
      <c r="L194" s="110"/>
      <c r="Q194" s="311"/>
      <c r="R194" s="335"/>
      <c r="S194" s="344"/>
      <c r="T194" s="335"/>
      <c r="U194" s="344"/>
      <c r="W194" s="311"/>
      <c r="X194" s="311"/>
      <c r="Y194" s="311"/>
      <c r="Z194" s="311"/>
    </row>
    <row r="195" spans="2:26" x14ac:dyDescent="0.25">
      <c r="B195" s="311"/>
      <c r="L195" s="110"/>
      <c r="Q195" s="311"/>
      <c r="R195" s="335"/>
      <c r="S195" s="344"/>
      <c r="T195" s="335"/>
      <c r="U195" s="344"/>
      <c r="W195" s="311"/>
      <c r="X195" s="311"/>
      <c r="Y195" s="311"/>
      <c r="Z195" s="311"/>
    </row>
    <row r="196" spans="2:26" x14ac:dyDescent="0.25">
      <c r="B196" s="311"/>
      <c r="L196" s="110"/>
      <c r="Q196" s="311"/>
      <c r="R196" s="335"/>
      <c r="S196" s="344"/>
      <c r="T196" s="335"/>
      <c r="U196" s="344"/>
      <c r="W196" s="311"/>
      <c r="X196" s="311"/>
      <c r="Y196" s="311"/>
      <c r="Z196" s="311"/>
    </row>
    <row r="197" spans="2:26" x14ac:dyDescent="0.25">
      <c r="B197" s="311"/>
      <c r="L197" s="110"/>
      <c r="Q197" s="311"/>
      <c r="R197" s="335"/>
      <c r="S197" s="344"/>
      <c r="T197" s="335"/>
      <c r="U197" s="344"/>
      <c r="W197" s="311"/>
      <c r="X197" s="311"/>
      <c r="Y197" s="311"/>
      <c r="Z197" s="311"/>
    </row>
    <row r="198" spans="2:26" x14ac:dyDescent="0.25">
      <c r="B198" s="311"/>
      <c r="L198" s="110"/>
      <c r="Q198" s="311"/>
      <c r="R198" s="335"/>
      <c r="S198" s="344"/>
      <c r="T198" s="335"/>
      <c r="U198" s="344"/>
      <c r="W198" s="311"/>
      <c r="X198" s="311"/>
      <c r="Y198" s="311"/>
      <c r="Z198" s="311"/>
    </row>
    <row r="199" spans="2:26" x14ac:dyDescent="0.25">
      <c r="B199" s="311"/>
      <c r="L199" s="110"/>
      <c r="Q199" s="311"/>
      <c r="R199" s="335"/>
      <c r="S199" s="344"/>
      <c r="T199" s="335"/>
      <c r="U199" s="344"/>
      <c r="W199" s="311"/>
      <c r="X199" s="311"/>
      <c r="Y199" s="311"/>
      <c r="Z199" s="311"/>
    </row>
    <row r="200" spans="2:26" x14ac:dyDescent="0.25">
      <c r="B200" s="311"/>
      <c r="L200" s="110"/>
      <c r="Q200" s="311"/>
      <c r="R200" s="335"/>
      <c r="S200" s="344"/>
      <c r="T200" s="335"/>
      <c r="U200" s="344"/>
      <c r="W200" s="311"/>
      <c r="X200" s="311"/>
      <c r="Y200" s="311"/>
      <c r="Z200" s="311"/>
    </row>
    <row r="201" spans="2:26" x14ac:dyDescent="0.25">
      <c r="B201" s="311"/>
      <c r="L201" s="110"/>
      <c r="Q201" s="311"/>
      <c r="R201" s="335"/>
      <c r="S201" s="344"/>
      <c r="T201" s="335"/>
      <c r="U201" s="344"/>
      <c r="W201" s="311"/>
      <c r="X201" s="311"/>
      <c r="Y201" s="311"/>
      <c r="Z201" s="311"/>
    </row>
  </sheetData>
  <pageMargins left="0.7" right="0.7" top="0.75" bottom="0.75" header="0.3" footer="0.3"/>
  <pageSetup orientation="landscape" horizontalDpi="300" verticalDpi="300"/>
  <headerFooter>
    <oddHeader>&amp;CASI Webinar Income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Joe Benzer</cp:lastModifiedBy>
  <cp:revision/>
  <dcterms:created xsi:type="dcterms:W3CDTF">2014-09-29T12:38:16Z</dcterms:created>
  <dcterms:modified xsi:type="dcterms:W3CDTF">2026-01-23T18:55:40Z</dcterms:modified>
  <cp:category/>
  <cp:contentStatus/>
</cp:coreProperties>
</file>