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\ASI\Board\2019\2019-04\ReportsfromMeg\"/>
    </mc:Choice>
  </mc:AlternateContent>
  <xr:revisionPtr revIDLastSave="0" documentId="8_{DBC27499-0C9B-4776-BB6C-5B39434FE903}" xr6:coauthVersionLast="43" xr6:coauthVersionMax="43" xr10:uidLastSave="{00000000-0000-0000-0000-000000000000}"/>
  <bookViews>
    <workbookView xWindow="3570" yWindow="0" windowWidth="18210" windowHeight="15570" xr2:uid="{60CD796A-5B20-464A-9B44-52F69938472C}"/>
  </bookViews>
  <sheets>
    <sheet name="Sheet1" sheetId="1" r:id="rId1"/>
  </sheets>
  <definedNames>
    <definedName name="_xlnm.Print_Titles" localSheetId="0">Sheet1!$4:$5</definedName>
    <definedName name="QB_BASIS_4" localSheetId="0" hidden="1">Sheet1!#REF!</definedName>
    <definedName name="QB_COLUMN_59200" localSheetId="0" hidden="1">Sheet1!$H$5</definedName>
    <definedName name="QB_COLUMN_62230" localSheetId="0" hidden="1">Sheet1!#REF!</definedName>
    <definedName name="QB_COLUMN_64420" localSheetId="0" hidden="1">Sheet1!$J$5</definedName>
    <definedName name="QB_COLUMN_64450" localSheetId="0" hidden="1">Sheet1!#REF!</definedName>
    <definedName name="QB_COLUMN_76210" localSheetId="0" hidden="1">Sheet1!$I$5</definedName>
    <definedName name="QB_COLUMN_76240" localSheetId="0" hidden="1">Sheet1!#REF!</definedName>
    <definedName name="QB_COLUMN_76260" localSheetId="0" hidden="1">Sheet1!#REF!</definedName>
    <definedName name="QB_COMPANY_0" localSheetId="0" hidden="1">Sheet1!$A$1</definedName>
    <definedName name="QB_DATA_0" localSheetId="0" hidden="1">Sheet1!$9:$9,Sheet1!$10:$10,Sheet1!$11:$11,Sheet1!$12:$12,Sheet1!$14:$14,Sheet1!$16:$16,Sheet1!$17:$17,Sheet1!$18:$18,Sheet1!$20:$20,Sheet1!$21:$21,Sheet1!$23:$23,Sheet1!$30:$30,Sheet1!$31:$31,Sheet1!$32:$32,Sheet1!$33:$33,Sheet1!$34:$34</definedName>
    <definedName name="QB_DATA_1" localSheetId="0" hidden="1">Sheet1!$37:$37,Sheet1!$38:$38,Sheet1!$39:$39,Sheet1!$40:$40,Sheet1!$41:$41,Sheet1!$43:$43,Sheet1!$44:$44,Sheet1!$45:$45,Sheet1!$46:$46,Sheet1!$47:$47,Sheet1!$48:$48,Sheet1!$49:$49,Sheet1!$50:$50,Sheet1!$51:$51,Sheet1!$52:$52,Sheet1!$53:$53</definedName>
    <definedName name="QB_DATA_2" localSheetId="0" hidden="1">Sheet1!$54:$54,Sheet1!$55:$55,Sheet1!$56:$56,Sheet1!$57:$57,Sheet1!$59:$59,Sheet1!$62:$62,Sheet1!$63:$63,Sheet1!$64:$64,Sheet1!$65:$65,Sheet1!$68:$68,Sheet1!$71:$71,Sheet1!$72:$72,Sheet1!$73:$73,Sheet1!$75:$75,Sheet1!$76:$76</definedName>
    <definedName name="QB_DATE_1" localSheetId="0" hidden="1">Sheet1!#REF!</definedName>
    <definedName name="QB_FORMULA_0" localSheetId="0" hidden="1">Sheet1!$J$9,Sheet1!#REF!,Sheet1!$J$10,Sheet1!#REF!,Sheet1!$J$12,Sheet1!#REF!,Sheet1!$J$14,Sheet1!#REF!,Sheet1!$H$15,Sheet1!$I$15,Sheet1!$J$15,Sheet1!#REF!,Sheet1!#REF!,Sheet1!#REF!,Sheet1!#REF!,Sheet1!$J$16</definedName>
    <definedName name="QB_FORMULA_1" localSheetId="0" hidden="1">Sheet1!#REF!,Sheet1!$J$18,Sheet1!#REF!,Sheet1!$J$20,Sheet1!#REF!,Sheet1!$H$22,Sheet1!$I$22,Sheet1!$J$22,Sheet1!#REF!,Sheet1!#REF!,Sheet1!#REF!,Sheet1!#REF!,Sheet1!$J$23,Sheet1!#REF!,Sheet1!$H$24,Sheet1!$I$24</definedName>
    <definedName name="QB_FORMULA_10" localSheetId="0" hidden="1">Sheet1!$J$77,Sheet1!#REF!,Sheet1!#REF!,Sheet1!#REF!,Sheet1!#REF!,Sheet1!$H$78,Sheet1!$I$78,Sheet1!$J$78,Sheet1!#REF!,Sheet1!#REF!,Sheet1!#REF!,Sheet1!#REF!,Sheet1!$H$79,Sheet1!$I$79,Sheet1!$J$79,Sheet1!#REF!</definedName>
    <definedName name="QB_FORMULA_11" localSheetId="0" hidden="1">Sheet1!#REF!,Sheet1!#REF!,Sheet1!#REF!,Sheet1!$H$80,Sheet1!$I$80,Sheet1!$J$80,Sheet1!#REF!,Sheet1!#REF!,Sheet1!#REF!,Sheet1!#REF!</definedName>
    <definedName name="QB_FORMULA_2" localSheetId="0" hidden="1">Sheet1!$J$24,Sheet1!#REF!,Sheet1!#REF!,Sheet1!#REF!,Sheet1!#REF!,Sheet1!$H$25,Sheet1!$I$25,Sheet1!$J$25,Sheet1!#REF!,Sheet1!#REF!,Sheet1!#REF!,Sheet1!#REF!,Sheet1!$H$26,Sheet1!$I$26,Sheet1!$J$26,Sheet1!#REF!</definedName>
    <definedName name="QB_FORMULA_3" localSheetId="0" hidden="1">Sheet1!#REF!,Sheet1!#REF!,Sheet1!#REF!,Sheet1!$J$30,Sheet1!#REF!,Sheet1!$J$31,Sheet1!#REF!,Sheet1!$J$32,Sheet1!#REF!,Sheet1!$J$33,Sheet1!#REF!,Sheet1!$J$34,Sheet1!#REF!,Sheet1!$H$35,Sheet1!$I$35,Sheet1!$J$35</definedName>
    <definedName name="QB_FORMULA_4" localSheetId="0" hidden="1">Sheet1!#REF!,Sheet1!#REF!,Sheet1!#REF!,Sheet1!#REF!,Sheet1!$J$37,Sheet1!#REF!,Sheet1!$J$38,Sheet1!#REF!,Sheet1!$J$39,Sheet1!#REF!,Sheet1!$J$40,Sheet1!#REF!,Sheet1!$J$41,Sheet1!#REF!,Sheet1!$H$42,Sheet1!$I$42</definedName>
    <definedName name="QB_FORMULA_5" localSheetId="0" hidden="1">Sheet1!$J$42,Sheet1!#REF!,Sheet1!#REF!,Sheet1!#REF!,Sheet1!#REF!,Sheet1!$J$43,Sheet1!#REF!,Sheet1!$J$44,Sheet1!#REF!,Sheet1!$J$45,Sheet1!#REF!,Sheet1!$J$46,Sheet1!#REF!,Sheet1!$J$47,Sheet1!#REF!,Sheet1!$J$48</definedName>
    <definedName name="QB_FORMULA_6" localSheetId="0" hidden="1">Sheet1!#REF!,Sheet1!$J$49,Sheet1!#REF!,Sheet1!$J$50,Sheet1!#REF!,Sheet1!$J$51,Sheet1!#REF!,Sheet1!$J$52,Sheet1!#REF!,Sheet1!$J$53,Sheet1!#REF!,Sheet1!$J$54,Sheet1!#REF!,Sheet1!$J$55,Sheet1!#REF!,Sheet1!$J$56</definedName>
    <definedName name="QB_FORMULA_7" localSheetId="0" hidden="1">Sheet1!#REF!,Sheet1!$J$57,Sheet1!#REF!,Sheet1!$H$60,Sheet1!#REF!,Sheet1!$J$62,Sheet1!#REF!,Sheet1!$J$63,Sheet1!#REF!,Sheet1!$J$64,Sheet1!#REF!,Sheet1!$J$65,Sheet1!#REF!,Sheet1!$H$66,Sheet1!$I$66,Sheet1!$J$66</definedName>
    <definedName name="QB_FORMULA_8" localSheetId="0" hidden="1">Sheet1!#REF!,Sheet1!#REF!,Sheet1!#REF!,Sheet1!#REF!,Sheet1!$J$68,Sheet1!#REF!,Sheet1!$H$69,Sheet1!$I$69,Sheet1!$J$69,Sheet1!#REF!,Sheet1!#REF!,Sheet1!#REF!,Sheet1!#REF!,Sheet1!$J$71,Sheet1!#REF!,Sheet1!$J$72</definedName>
    <definedName name="QB_FORMULA_9" localSheetId="0" hidden="1">Sheet1!#REF!,Sheet1!$J$73,Sheet1!#REF!,Sheet1!$H$74,Sheet1!$I$74,Sheet1!$J$74,Sheet1!#REF!,Sheet1!#REF!,Sheet1!#REF!,Sheet1!#REF!,Sheet1!$J$75,Sheet1!#REF!,Sheet1!$J$76,Sheet1!#REF!,Sheet1!$H$77,Sheet1!$I$77</definedName>
    <definedName name="QB_ROW_153250" localSheetId="0" hidden="1">Sheet1!$F$10</definedName>
    <definedName name="QB_ROW_155250" localSheetId="0" hidden="1">Sheet1!$F$11</definedName>
    <definedName name="QB_ROW_160050" localSheetId="0" hidden="1">Sheet1!$F$13</definedName>
    <definedName name="QB_ROW_160350" localSheetId="0" hidden="1">Sheet1!$F$15</definedName>
    <definedName name="QB_ROW_162250" localSheetId="0" hidden="1">Sheet1!$F$23</definedName>
    <definedName name="QB_ROW_166250" localSheetId="0" hidden="1">Sheet1!$F$46</definedName>
    <definedName name="QB_ROW_167250" localSheetId="0" hidden="1">Sheet1!$F$47</definedName>
    <definedName name="QB_ROW_169250" localSheetId="0" hidden="1">Sheet1!$F$49</definedName>
    <definedName name="QB_ROW_170250" localSheetId="0" hidden="1">Sheet1!$F$48</definedName>
    <definedName name="QB_ROW_171250" localSheetId="0" hidden="1">Sheet1!$F$43</definedName>
    <definedName name="QB_ROW_175250" localSheetId="0" hidden="1">Sheet1!$F$52</definedName>
    <definedName name="QB_ROW_176250" localSheetId="0" hidden="1">Sheet1!$F$53</definedName>
    <definedName name="QB_ROW_178250" localSheetId="0" hidden="1">Sheet1!$F$45</definedName>
    <definedName name="QB_ROW_180250" localSheetId="0" hidden="1">Sheet1!$F$76</definedName>
    <definedName name="QB_ROW_18040" localSheetId="0" hidden="1">Sheet1!$E$8</definedName>
    <definedName name="QB_ROW_182260" localSheetId="0" hidden="1">Sheet1!$G$38</definedName>
    <definedName name="QB_ROW_18301" localSheetId="0" hidden="1">Sheet1!$A$80</definedName>
    <definedName name="QB_ROW_183260" localSheetId="0" hidden="1">Sheet1!$G$39</definedName>
    <definedName name="QB_ROW_18340" localSheetId="0" hidden="1">Sheet1!$E$24</definedName>
    <definedName name="QB_ROW_184260" localSheetId="0" hidden="1">Sheet1!$G$40</definedName>
    <definedName name="QB_ROW_185260" localSheetId="0" hidden="1">Sheet1!$G$41</definedName>
    <definedName name="QB_ROW_19011" localSheetId="0" hidden="1">Sheet1!$B$6</definedName>
    <definedName name="QB_ROW_19250" localSheetId="0" hidden="1">Sheet1!$F$12</definedName>
    <definedName name="QB_ROW_19311" localSheetId="0" hidden="1">Sheet1!$B$79</definedName>
    <definedName name="QB_ROW_20031" localSheetId="0" hidden="1">Sheet1!$D$7</definedName>
    <definedName name="QB_ROW_20331" localSheetId="0" hidden="1">Sheet1!$D$25</definedName>
    <definedName name="QB_ROW_20350" localSheetId="0" hidden="1">Sheet1!$F$18</definedName>
    <definedName name="QB_ROW_21031" localSheetId="0" hidden="1">Sheet1!$D$27</definedName>
    <definedName name="QB_ROW_21331" localSheetId="0" hidden="1">Sheet1!$D$78</definedName>
    <definedName name="QB_ROW_22050" localSheetId="0" hidden="1">Sheet1!$F$19</definedName>
    <definedName name="QB_ROW_22350" localSheetId="0" hidden="1">Sheet1!$F$22</definedName>
    <definedName name="QB_ROW_24250" localSheetId="0" hidden="1">Sheet1!$F$9</definedName>
    <definedName name="QB_ROW_361260" localSheetId="0" hidden="1">Sheet1!$G$71</definedName>
    <definedName name="QB_ROW_362260" localSheetId="0" hidden="1">Sheet1!$G$72</definedName>
    <definedName name="QB_ROW_41040" localSheetId="0" hidden="1">Sheet1!$E$28</definedName>
    <definedName name="QB_ROW_41340" localSheetId="0" hidden="1">Sheet1!$E$77</definedName>
    <definedName name="QB_ROW_42250" localSheetId="0" hidden="1">Sheet1!$F$55</definedName>
    <definedName name="QB_ROW_43050" localSheetId="0" hidden="1">Sheet1!$F$36</definedName>
    <definedName name="QB_ROW_43350" localSheetId="0" hidden="1">Sheet1!$F$42</definedName>
    <definedName name="QB_ROW_44250" localSheetId="0" hidden="1">Sheet1!$F$54</definedName>
    <definedName name="QB_ROW_446260" localSheetId="0" hidden="1">Sheet1!$G$73</definedName>
    <definedName name="QB_ROW_45250" localSheetId="0" hidden="1">Sheet1!$F$50</definedName>
    <definedName name="QB_ROW_46250" localSheetId="0" hidden="1">Sheet1!$F$44</definedName>
    <definedName name="QB_ROW_52250" localSheetId="0" hidden="1">Sheet1!$F$75</definedName>
    <definedName name="QB_ROW_536260" localSheetId="0" hidden="1">Sheet1!$G$20</definedName>
    <definedName name="QB_ROW_54050" localSheetId="0" hidden="1">Sheet1!$F$67</definedName>
    <definedName name="QB_ROW_54350" localSheetId="0" hidden="1">Sheet1!$F$69</definedName>
    <definedName name="QB_ROW_548250" localSheetId="0" hidden="1">Sheet1!$F$56</definedName>
    <definedName name="QB_ROW_549260" localSheetId="0" hidden="1">Sheet1!$G$68</definedName>
    <definedName name="QB_ROW_55050" localSheetId="0" hidden="1">Sheet1!$F$70</definedName>
    <definedName name="QB_ROW_551250" localSheetId="0" hidden="1">Sheet1!$F$57</definedName>
    <definedName name="QB_ROW_55350" localSheetId="0" hidden="1">Sheet1!$F$74</definedName>
    <definedName name="QB_ROW_573260" localSheetId="0" hidden="1">Sheet1!$G$14</definedName>
    <definedName name="QB_ROW_587050" localSheetId="0" hidden="1">Sheet1!$F$29</definedName>
    <definedName name="QB_ROW_587350" localSheetId="0" hidden="1">Sheet1!$F$35</definedName>
    <definedName name="QB_ROW_588260" localSheetId="0" hidden="1">Sheet1!$G$30</definedName>
    <definedName name="QB_ROW_589260" localSheetId="0" hidden="1">Sheet1!$G$31</definedName>
    <definedName name="QB_ROW_590260" localSheetId="0" hidden="1">Sheet1!$G$32</definedName>
    <definedName name="QB_ROW_591260" localSheetId="0" hidden="1">Sheet1!$G$33</definedName>
    <definedName name="QB_ROW_596050" localSheetId="0" hidden="1">Sheet1!$F$61</definedName>
    <definedName name="QB_ROW_596350" localSheetId="0" hidden="1">Sheet1!$F$66</definedName>
    <definedName name="QB_ROW_597260" localSheetId="0" hidden="1">Sheet1!$G$62</definedName>
    <definedName name="QB_ROW_598260" localSheetId="0" hidden="1">Sheet1!$G$63</definedName>
    <definedName name="QB_ROW_599260" localSheetId="0" hidden="1">Sheet1!$G$64</definedName>
    <definedName name="QB_ROW_604250" localSheetId="0" hidden="1">Sheet1!$F$51</definedName>
    <definedName name="QB_ROW_606260" localSheetId="0" hidden="1">Sheet1!$G$34</definedName>
    <definedName name="QB_ROW_623260" localSheetId="0" hidden="1">Sheet1!$G$37</definedName>
    <definedName name="QB_ROW_625260" localSheetId="0" hidden="1">Sheet1!$G$65</definedName>
    <definedName name="QB_ROW_627250" localSheetId="0" hidden="1">Sheet1!$F$16</definedName>
    <definedName name="QB_ROW_675260" localSheetId="0" hidden="1">Sheet1!$G$21</definedName>
    <definedName name="QB_ROW_676250" localSheetId="0" hidden="1">Sheet1!$F$17</definedName>
    <definedName name="QB_ROW_680050" localSheetId="0" hidden="1">Sheet1!$F$58</definedName>
    <definedName name="QB_ROW_680350" localSheetId="0" hidden="1">Sheet1!$F$60</definedName>
    <definedName name="QB_ROW_682260" localSheetId="0" hidden="1">Sheet1!$G$59</definedName>
    <definedName name="QB_ROW_86321" localSheetId="0" hidden="1">Sheet1!$C$26</definedName>
    <definedName name="QB_SUBTITLE_3" localSheetId="0" hidden="1">Sheet1!$A$3</definedName>
    <definedName name="QB_TIME_5" localSheetId="0" hidden="1">Sheet1!#REF!</definedName>
    <definedName name="QB_TITLE_2" localSheetId="0" hidden="1">Sheet1!$A$2</definedName>
    <definedName name="QBCANSUPPORTUPDATE" localSheetId="0">TRUE</definedName>
    <definedName name="QBCOMPANYFILENAME" localSheetId="0">"D:\Project\ASI\Finance\Accounting\American Society for Indexing.QBW"</definedName>
    <definedName name="QBENDDATE" localSheetId="0">20191231</definedName>
    <definedName name="QBHEADERSONSCREEN" localSheetId="0">TRUE</definedName>
    <definedName name="QBMETADATASIZE" localSheetId="0">6194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"136f2da868ba4289beab7eb5d8bb3d2e"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7</definedName>
    <definedName name="QBSTARTDATE" localSheetId="0">20190101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6" i="1" l="1"/>
  <c r="J75" i="1"/>
  <c r="I74" i="1"/>
  <c r="I77" i="1" s="1"/>
  <c r="H74" i="1"/>
  <c r="J73" i="1"/>
  <c r="J72" i="1"/>
  <c r="J71" i="1"/>
  <c r="I69" i="1"/>
  <c r="J69" i="1" s="1"/>
  <c r="H69" i="1"/>
  <c r="J68" i="1"/>
  <c r="I66" i="1"/>
  <c r="J66" i="1" s="1"/>
  <c r="H66" i="1"/>
  <c r="J65" i="1"/>
  <c r="J64" i="1"/>
  <c r="J63" i="1"/>
  <c r="J62" i="1"/>
  <c r="H60" i="1"/>
  <c r="H77" i="1" s="1"/>
  <c r="H78" i="1" s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I42" i="1"/>
  <c r="H42" i="1"/>
  <c r="J41" i="1"/>
  <c r="J40" i="1"/>
  <c r="J39" i="1"/>
  <c r="J38" i="1"/>
  <c r="J37" i="1"/>
  <c r="J35" i="1"/>
  <c r="I35" i="1"/>
  <c r="H35" i="1"/>
  <c r="J34" i="1"/>
  <c r="J33" i="1"/>
  <c r="J32" i="1"/>
  <c r="J31" i="1"/>
  <c r="J30" i="1"/>
  <c r="I25" i="1"/>
  <c r="I26" i="1" s="1"/>
  <c r="I24" i="1"/>
  <c r="J23" i="1"/>
  <c r="I22" i="1"/>
  <c r="J22" i="1" s="1"/>
  <c r="H22" i="1"/>
  <c r="H24" i="1" s="1"/>
  <c r="H25" i="1" s="1"/>
  <c r="H26" i="1" s="1"/>
  <c r="J20" i="1"/>
  <c r="J18" i="1"/>
  <c r="J16" i="1"/>
  <c r="J15" i="1"/>
  <c r="I15" i="1"/>
  <c r="H15" i="1"/>
  <c r="J14" i="1"/>
  <c r="J12" i="1"/>
  <c r="J10" i="1"/>
  <c r="J9" i="1"/>
  <c r="H79" i="1" l="1"/>
  <c r="H80" i="1" s="1"/>
  <c r="I78" i="1"/>
  <c r="J78" i="1" s="1"/>
  <c r="J77" i="1"/>
  <c r="J24" i="1"/>
  <c r="J26" i="1"/>
  <c r="J25" i="1"/>
  <c r="J74" i="1"/>
  <c r="I79" i="1" l="1"/>
  <c r="J79" i="1" l="1"/>
  <c r="I80" i="1"/>
  <c r="J80" i="1" s="1"/>
</calcChain>
</file>

<file path=xl/sharedStrings.xml><?xml version="1.0" encoding="utf-8"?>
<sst xmlns="http://schemas.openxmlformats.org/spreadsheetml/2006/main" count="83" uniqueCount="83">
  <si>
    <t>11:02 AM</t>
  </si>
  <si>
    <t>American Society for Indexing</t>
  </si>
  <si>
    <t>Meeting Income Statement - Budget vs Actual</t>
  </si>
  <si>
    <t>Accrual Basis</t>
  </si>
  <si>
    <t>Conference 2019</t>
  </si>
  <si>
    <t>Jan - Dec 19</t>
  </si>
  <si>
    <t>Budget</t>
  </si>
  <si>
    <t>% of Budget</t>
  </si>
  <si>
    <t>Ordinary Income/Expense</t>
  </si>
  <si>
    <t>Income</t>
  </si>
  <si>
    <t>3400 · Annual Meeting</t>
  </si>
  <si>
    <t>3441 · Member Registration</t>
  </si>
  <si>
    <t>3442 · Non-Member Registrations</t>
  </si>
  <si>
    <t>3444 · One Day Registration</t>
  </si>
  <si>
    <t>3450 · Cancellation Fees</t>
  </si>
  <si>
    <t>3455 · Local Tour</t>
  </si>
  <si>
    <t>3455a · Tour #1</t>
  </si>
  <si>
    <t>Total 3455 · Local Tour</t>
  </si>
  <si>
    <t>3457 · Conference Product Sales</t>
  </si>
  <si>
    <t>3462 · Donation</t>
  </si>
  <si>
    <t>3465 · Sponsorship</t>
  </si>
  <si>
    <t>3470 · Workshops</t>
  </si>
  <si>
    <t>3479 · Newbies Class</t>
  </si>
  <si>
    <t>3480 · Intermediate Class</t>
  </si>
  <si>
    <t>Total 3470 · Workshops</t>
  </si>
  <si>
    <t>3491 · Dinner Recptn/Lunch Ext Tickets</t>
  </si>
  <si>
    <t>Total 3400 · Annual Meeting</t>
  </si>
  <si>
    <t>Total Income</t>
  </si>
  <si>
    <t>Gross Profit</t>
  </si>
  <si>
    <t>Expense</t>
  </si>
  <si>
    <t>5500 · Annual Conference</t>
  </si>
  <si>
    <t>5502 · Annual Board Meeting</t>
  </si>
  <si>
    <t>5502a · Hotel Rooms</t>
  </si>
  <si>
    <t>5502b · Board Dinner</t>
  </si>
  <si>
    <t>5502c · Board Breaks</t>
  </si>
  <si>
    <t>5502d · Board Lunch</t>
  </si>
  <si>
    <t>5502e · Board Breakfast</t>
  </si>
  <si>
    <t>Total 5502 · Annual Board Meeting</t>
  </si>
  <si>
    <t>5505 · Food/Beverage</t>
  </si>
  <si>
    <t>5506b · Lunches</t>
  </si>
  <si>
    <t>5507 · Breaks</t>
  </si>
  <si>
    <t>5508 · Opening Reception</t>
  </si>
  <si>
    <t>5509 · Reception Dinners</t>
  </si>
  <si>
    <t>5510 · Closing Reception</t>
  </si>
  <si>
    <t>Total 5505 · Food/Beverage</t>
  </si>
  <si>
    <t>5511 · Audio Visual Equipment</t>
  </si>
  <si>
    <t>5512 · Staff Expenses</t>
  </si>
  <si>
    <t>5513 · Site Visits</t>
  </si>
  <si>
    <t>5515 · Supplies/Badges</t>
  </si>
  <si>
    <t>5516 · Credit Card Fees</t>
  </si>
  <si>
    <t>5517 · Copies</t>
  </si>
  <si>
    <t>5518 · Postage &amp; Shipping</t>
  </si>
  <si>
    <t>5520 · Operating Expense</t>
  </si>
  <si>
    <t>5521 · Room Rental</t>
  </si>
  <si>
    <t>5525 · Hotel Tips/Sales tax</t>
  </si>
  <si>
    <t>5526 · Workshop Handouts</t>
  </si>
  <si>
    <t>5528 · Non-F&amp;B Event Costs</t>
  </si>
  <si>
    <t>5529 · Postcard &amp; Ad design</t>
  </si>
  <si>
    <t>5530 · PR</t>
  </si>
  <si>
    <t>5531 · Promotional Items</t>
  </si>
  <si>
    <t>5532 · Intermediate Class Expenses</t>
  </si>
  <si>
    <t>5532b · Intermediate Class Speaker</t>
  </si>
  <si>
    <t>Total 5532 · Intermediate Class Expenses</t>
  </si>
  <si>
    <t>5534 · Newbies Class Expenses</t>
  </si>
  <si>
    <t>5534a · Newbies Class Speaker</t>
  </si>
  <si>
    <t>5534b · Newbies Break</t>
  </si>
  <si>
    <t>5534c · Newbies Lunch</t>
  </si>
  <si>
    <t>5534d · Newbies Supplies (Copies)</t>
  </si>
  <si>
    <t>Total 5534 · Newbies Class Expenses</t>
  </si>
  <si>
    <t>5535 · Workshops, Short Courses</t>
  </si>
  <si>
    <t>5539 · Speaker Honorarium</t>
  </si>
  <si>
    <t>Total 5535 · Workshops, Short Courses</t>
  </si>
  <si>
    <t>5536 · Keynote Speaker Fee &amp; Expenses</t>
  </si>
  <si>
    <t>5570 · Keynote - Honoraria</t>
  </si>
  <si>
    <t>5571 · Keynote - Travel</t>
  </si>
  <si>
    <t>5572 · Keynote Speaker Other Expenses</t>
  </si>
  <si>
    <t>Total 5536 · Keynote Speaker Fee &amp; Expenses</t>
  </si>
  <si>
    <t>5545 · Preliminary Program Design</t>
  </si>
  <si>
    <t>5595 · Local Tour #1</t>
  </si>
  <si>
    <t>Total 5500 · Annual Conference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</si>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</sst>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#,##0.00;\-#,##0.00"/>
    <numFmt numFmtId="166" formatCode="#,##0.0#%;\-#,##0.0#%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rgb="FF00008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49" fontId="0" fillId="0" borderId="0" xfId="0" applyNumberFormat="1" applyBorder="1" applyAlignment="1">
      <alignment horizontal="centerContinuous"/>
    </xf>
    <xf numFmtId="0" fontId="1" fillId="0" borderId="0" xfId="0" applyFont="1"/>
    <xf numFmtId="49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2" xfId="0" applyNumberFormat="1" applyFont="1" applyBorder="1" applyAlignment="1">
      <alignment horizontal="center"/>
    </xf>
    <xf numFmtId="49" fontId="1" fillId="0" borderId="1" xfId="0" applyNumberFormat="1" applyFont="1" applyBorder="1"/>
    <xf numFmtId="165" fontId="6" fillId="0" borderId="1" xfId="0" applyNumberFormat="1" applyFont="1" applyBorder="1"/>
    <xf numFmtId="166" fontId="6" fillId="0" borderId="1" xfId="0" applyNumberFormat="1" applyFont="1" applyBorder="1"/>
    <xf numFmtId="0" fontId="0" fillId="0" borderId="1" xfId="0" applyBorder="1"/>
    <xf numFmtId="165" fontId="1" fillId="0" borderId="1" xfId="0" applyNumberFormat="1" applyFont="1" applyBorder="1"/>
    <xf numFmtId="166" fontId="1" fillId="0" borderId="1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95250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95250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2E059-F903-4B1A-ABB9-B0EEFB39B272}">
  <sheetPr codeName="Sheet1"/>
  <dimension ref="A1:K80"/>
  <sheetViews>
    <sheetView tabSelected="1" workbookViewId="0">
      <pane xSplit="7" ySplit="5" topLeftCell="H6" activePane="bottomRight" state="frozenSplit"/>
      <selection pane="topRight" activeCell="H1" sqref="H1"/>
      <selection pane="bottomLeft" activeCell="A6" sqref="A6"/>
      <selection pane="bottomRight" activeCell="G83" sqref="G83"/>
    </sheetView>
  </sheetViews>
  <sheetFormatPr defaultRowHeight="15" x14ac:dyDescent="0.25"/>
  <cols>
    <col min="1" max="6" width="3" style="12" customWidth="1"/>
    <col min="7" max="7" width="31.42578125" style="12" customWidth="1"/>
    <col min="8" max="8" width="9.7109375" style="13" customWidth="1"/>
    <col min="9" max="9" width="9.42578125" style="13" customWidth="1"/>
    <col min="10" max="10" width="9.140625" style="13" bestFit="1" customWidth="1"/>
  </cols>
  <sheetData>
    <row r="1" spans="1:11" ht="15.75" x14ac:dyDescent="0.25">
      <c r="A1" s="3" t="s">
        <v>1</v>
      </c>
      <c r="B1" s="2"/>
      <c r="C1" s="2"/>
      <c r="D1" s="2"/>
      <c r="E1" s="2"/>
      <c r="F1" s="2"/>
      <c r="G1" s="2"/>
      <c r="H1" s="1"/>
      <c r="I1" s="1"/>
      <c r="J1" s="8" t="s">
        <v>0</v>
      </c>
    </row>
    <row r="2" spans="1:11" ht="18" x14ac:dyDescent="0.25">
      <c r="A2" s="4" t="s">
        <v>2</v>
      </c>
      <c r="B2" s="2"/>
      <c r="C2" s="2"/>
      <c r="D2" s="2"/>
      <c r="E2" s="2"/>
      <c r="F2" s="2"/>
      <c r="G2" s="2"/>
      <c r="H2" s="1"/>
      <c r="I2" s="1"/>
      <c r="J2" s="9">
        <v>43573</v>
      </c>
    </row>
    <row r="3" spans="1:11" x14ac:dyDescent="0.25">
      <c r="A3" s="5" t="s">
        <v>4</v>
      </c>
      <c r="B3" s="2"/>
      <c r="C3" s="2"/>
      <c r="D3" s="2"/>
      <c r="E3" s="2"/>
      <c r="F3" s="2"/>
      <c r="G3" s="2"/>
      <c r="H3" s="1"/>
      <c r="I3" s="1"/>
      <c r="J3" s="8" t="s">
        <v>3</v>
      </c>
    </row>
    <row r="4" spans="1:11" ht="15.75" thickBot="1" x14ac:dyDescent="0.3">
      <c r="A4" s="2"/>
      <c r="B4" s="2"/>
      <c r="C4" s="2"/>
      <c r="D4" s="2"/>
      <c r="E4" s="2"/>
      <c r="F4" s="2"/>
      <c r="G4" s="2"/>
      <c r="H4" s="6"/>
      <c r="I4" s="6"/>
      <c r="J4" s="6"/>
    </row>
    <row r="5" spans="1:11" s="11" customFormat="1" ht="15.75" thickTop="1" x14ac:dyDescent="0.25">
      <c r="A5" s="10"/>
      <c r="B5" s="10"/>
      <c r="C5" s="10"/>
      <c r="D5" s="10"/>
      <c r="E5" s="10"/>
      <c r="F5" s="10"/>
      <c r="G5" s="10"/>
      <c r="H5" s="14" t="s">
        <v>5</v>
      </c>
      <c r="I5" s="14" t="s">
        <v>6</v>
      </c>
      <c r="J5" s="14" t="s">
        <v>7</v>
      </c>
    </row>
    <row r="6" spans="1:11" x14ac:dyDescent="0.25">
      <c r="A6" s="15"/>
      <c r="B6" s="15" t="s">
        <v>8</v>
      </c>
      <c r="C6" s="15"/>
      <c r="D6" s="15"/>
      <c r="E6" s="15"/>
      <c r="F6" s="15"/>
      <c r="G6" s="15"/>
      <c r="H6" s="16"/>
      <c r="I6" s="16"/>
      <c r="J6" s="17"/>
      <c r="K6" s="18"/>
    </row>
    <row r="7" spans="1:11" x14ac:dyDescent="0.25">
      <c r="A7" s="15"/>
      <c r="B7" s="15"/>
      <c r="C7" s="15"/>
      <c r="D7" s="15" t="s">
        <v>9</v>
      </c>
      <c r="E7" s="15"/>
      <c r="F7" s="15"/>
      <c r="G7" s="15"/>
      <c r="H7" s="16"/>
      <c r="I7" s="16"/>
      <c r="J7" s="17"/>
      <c r="K7" s="18"/>
    </row>
    <row r="8" spans="1:11" x14ac:dyDescent="0.25">
      <c r="A8" s="15"/>
      <c r="B8" s="15"/>
      <c r="C8" s="15"/>
      <c r="D8" s="15"/>
      <c r="E8" s="15" t="s">
        <v>10</v>
      </c>
      <c r="F8" s="15"/>
      <c r="G8" s="15"/>
      <c r="H8" s="16"/>
      <c r="I8" s="16"/>
      <c r="J8" s="17"/>
      <c r="K8" s="18"/>
    </row>
    <row r="9" spans="1:11" x14ac:dyDescent="0.25">
      <c r="A9" s="15"/>
      <c r="B9" s="15"/>
      <c r="C9" s="15"/>
      <c r="D9" s="15"/>
      <c r="E9" s="15"/>
      <c r="F9" s="15" t="s">
        <v>11</v>
      </c>
      <c r="G9" s="15"/>
      <c r="H9" s="16">
        <v>23325</v>
      </c>
      <c r="I9" s="16">
        <v>32629</v>
      </c>
      <c r="J9" s="17">
        <f>ROUND(IF(I9=0, IF(H9=0, 0, 1), H9/I9),5)</f>
        <v>0.71484999999999999</v>
      </c>
      <c r="K9" s="18"/>
    </row>
    <row r="10" spans="1:11" x14ac:dyDescent="0.25">
      <c r="A10" s="15"/>
      <c r="B10" s="15"/>
      <c r="C10" s="15"/>
      <c r="D10" s="15"/>
      <c r="E10" s="15"/>
      <c r="F10" s="15" t="s">
        <v>12</v>
      </c>
      <c r="G10" s="15"/>
      <c r="H10" s="16">
        <v>1425</v>
      </c>
      <c r="I10" s="16">
        <v>5370</v>
      </c>
      <c r="J10" s="17">
        <f>ROUND(IF(I10=0, IF(H10=0, 0, 1), H10/I10),5)</f>
        <v>0.26535999999999998</v>
      </c>
      <c r="K10" s="18"/>
    </row>
    <row r="11" spans="1:11" x14ac:dyDescent="0.25">
      <c r="A11" s="15"/>
      <c r="B11" s="15"/>
      <c r="C11" s="15"/>
      <c r="D11" s="15"/>
      <c r="E11" s="15"/>
      <c r="F11" s="15" t="s">
        <v>13</v>
      </c>
      <c r="G11" s="15"/>
      <c r="H11" s="16">
        <v>249</v>
      </c>
      <c r="I11" s="16"/>
      <c r="J11" s="17"/>
      <c r="K11" s="18"/>
    </row>
    <row r="12" spans="1:11" x14ac:dyDescent="0.25">
      <c r="A12" s="15"/>
      <c r="B12" s="15"/>
      <c r="C12" s="15"/>
      <c r="D12" s="15"/>
      <c r="E12" s="15"/>
      <c r="F12" s="15" t="s">
        <v>14</v>
      </c>
      <c r="G12" s="15"/>
      <c r="H12" s="16">
        <v>75</v>
      </c>
      <c r="I12" s="16">
        <v>250</v>
      </c>
      <c r="J12" s="17">
        <f>ROUND(IF(I12=0, IF(H12=0, 0, 1), H12/I12),5)</f>
        <v>0.3</v>
      </c>
      <c r="K12" s="18"/>
    </row>
    <row r="13" spans="1:11" x14ac:dyDescent="0.25">
      <c r="A13" s="15"/>
      <c r="B13" s="15"/>
      <c r="C13" s="15"/>
      <c r="D13" s="15"/>
      <c r="E13" s="15"/>
      <c r="F13" s="15" t="s">
        <v>15</v>
      </c>
      <c r="G13" s="15"/>
      <c r="H13" s="16"/>
      <c r="I13" s="16"/>
      <c r="J13" s="17"/>
      <c r="K13" s="18"/>
    </row>
    <row r="14" spans="1:11" x14ac:dyDescent="0.25">
      <c r="A14" s="15"/>
      <c r="B14" s="15"/>
      <c r="C14" s="15"/>
      <c r="D14" s="15"/>
      <c r="E14" s="15"/>
      <c r="F14" s="15"/>
      <c r="G14" s="15" t="s">
        <v>16</v>
      </c>
      <c r="H14" s="16">
        <v>336</v>
      </c>
      <c r="I14" s="16">
        <v>800</v>
      </c>
      <c r="J14" s="17">
        <f>ROUND(IF(I14=0, IF(H14=0, 0, 1), H14/I14),5)</f>
        <v>0.42</v>
      </c>
      <c r="K14" s="18"/>
    </row>
    <row r="15" spans="1:11" x14ac:dyDescent="0.25">
      <c r="A15" s="15"/>
      <c r="B15" s="15"/>
      <c r="C15" s="15"/>
      <c r="D15" s="15"/>
      <c r="E15" s="15"/>
      <c r="F15" s="15" t="s">
        <v>17</v>
      </c>
      <c r="G15" s="15"/>
      <c r="H15" s="16">
        <f>ROUND(SUM(H13:H14),5)</f>
        <v>336</v>
      </c>
      <c r="I15" s="16">
        <f>ROUND(SUM(I13:I14),5)</f>
        <v>800</v>
      </c>
      <c r="J15" s="17">
        <f>ROUND(IF(I15=0, IF(H15=0, 0, 1), H15/I15),5)</f>
        <v>0.42</v>
      </c>
      <c r="K15" s="18"/>
    </row>
    <row r="16" spans="1:11" ht="28.9" customHeight="1" x14ac:dyDescent="0.25">
      <c r="A16" s="15"/>
      <c r="B16" s="15"/>
      <c r="C16" s="15"/>
      <c r="D16" s="15"/>
      <c r="E16" s="15"/>
      <c r="F16" s="15" t="s">
        <v>18</v>
      </c>
      <c r="G16" s="15"/>
      <c r="H16" s="16">
        <v>0</v>
      </c>
      <c r="I16" s="16">
        <v>50</v>
      </c>
      <c r="J16" s="17">
        <f>ROUND(IF(I16=0, IF(H16=0, 0, 1), H16/I16),5)</f>
        <v>0</v>
      </c>
      <c r="K16" s="18"/>
    </row>
    <row r="17" spans="1:11" x14ac:dyDescent="0.25">
      <c r="A17" s="15"/>
      <c r="B17" s="15"/>
      <c r="C17" s="15"/>
      <c r="D17" s="15"/>
      <c r="E17" s="15"/>
      <c r="F17" s="15" t="s">
        <v>19</v>
      </c>
      <c r="G17" s="15"/>
      <c r="H17" s="16">
        <v>7</v>
      </c>
      <c r="I17" s="16"/>
      <c r="J17" s="17"/>
      <c r="K17" s="18"/>
    </row>
    <row r="18" spans="1:11" x14ac:dyDescent="0.25">
      <c r="A18" s="15"/>
      <c r="B18" s="15"/>
      <c r="C18" s="15"/>
      <c r="D18" s="15"/>
      <c r="E18" s="15"/>
      <c r="F18" s="15" t="s">
        <v>20</v>
      </c>
      <c r="G18" s="15"/>
      <c r="H18" s="16">
        <v>900</v>
      </c>
      <c r="I18" s="16">
        <v>2200</v>
      </c>
      <c r="J18" s="17">
        <f>ROUND(IF(I18=0, IF(H18=0, 0, 1), H18/I18),5)</f>
        <v>0.40909000000000001</v>
      </c>
      <c r="K18" s="18"/>
    </row>
    <row r="19" spans="1:11" x14ac:dyDescent="0.25">
      <c r="A19" s="15"/>
      <c r="B19" s="15"/>
      <c r="C19" s="15"/>
      <c r="D19" s="15"/>
      <c r="E19" s="15"/>
      <c r="F19" s="15" t="s">
        <v>21</v>
      </c>
      <c r="G19" s="15"/>
      <c r="H19" s="16"/>
      <c r="I19" s="16"/>
      <c r="J19" s="17"/>
      <c r="K19" s="18"/>
    </row>
    <row r="20" spans="1:11" x14ac:dyDescent="0.25">
      <c r="A20" s="15"/>
      <c r="B20" s="15"/>
      <c r="C20" s="15"/>
      <c r="D20" s="15"/>
      <c r="E20" s="15"/>
      <c r="F20" s="15"/>
      <c r="G20" s="15" t="s">
        <v>22</v>
      </c>
      <c r="H20" s="16">
        <v>1194</v>
      </c>
      <c r="I20" s="16">
        <v>2687</v>
      </c>
      <c r="J20" s="17">
        <f>ROUND(IF(I20=0, IF(H20=0, 0, 1), H20/I20),5)</f>
        <v>0.44435999999999998</v>
      </c>
      <c r="K20" s="18"/>
    </row>
    <row r="21" spans="1:11" x14ac:dyDescent="0.25">
      <c r="A21" s="15"/>
      <c r="B21" s="15"/>
      <c r="C21" s="15"/>
      <c r="D21" s="15"/>
      <c r="E21" s="15"/>
      <c r="F21" s="15"/>
      <c r="G21" s="15" t="s">
        <v>23</v>
      </c>
      <c r="H21" s="16">
        <v>1016</v>
      </c>
      <c r="I21" s="16"/>
      <c r="J21" s="17"/>
      <c r="K21" s="18"/>
    </row>
    <row r="22" spans="1:11" x14ac:dyDescent="0.25">
      <c r="A22" s="15"/>
      <c r="B22" s="15"/>
      <c r="C22" s="15"/>
      <c r="D22" s="15"/>
      <c r="E22" s="15"/>
      <c r="F22" s="15" t="s">
        <v>24</v>
      </c>
      <c r="G22" s="15"/>
      <c r="H22" s="16">
        <f>ROUND(SUM(H19:H21),5)</f>
        <v>2210</v>
      </c>
      <c r="I22" s="16">
        <f>ROUND(SUM(I19:I21),5)</f>
        <v>2687</v>
      </c>
      <c r="J22" s="17">
        <f>ROUND(IF(I22=0, IF(H22=0, 0, 1), H22/I22),5)</f>
        <v>0.82247999999999999</v>
      </c>
      <c r="K22" s="18"/>
    </row>
    <row r="23" spans="1:11" ht="28.9" customHeight="1" x14ac:dyDescent="0.25">
      <c r="A23" s="15"/>
      <c r="B23" s="15"/>
      <c r="C23" s="15"/>
      <c r="D23" s="15"/>
      <c r="E23" s="15"/>
      <c r="F23" s="15" t="s">
        <v>25</v>
      </c>
      <c r="G23" s="15"/>
      <c r="H23" s="16">
        <v>285</v>
      </c>
      <c r="I23" s="16">
        <v>500</v>
      </c>
      <c r="J23" s="17">
        <f>ROUND(IF(I23=0, IF(H23=0, 0, 1), H23/I23),5)</f>
        <v>0.56999999999999995</v>
      </c>
      <c r="K23" s="18"/>
    </row>
    <row r="24" spans="1:11" x14ac:dyDescent="0.25">
      <c r="A24" s="15"/>
      <c r="B24" s="15"/>
      <c r="C24" s="15"/>
      <c r="D24" s="15"/>
      <c r="E24" s="15" t="s">
        <v>26</v>
      </c>
      <c r="F24" s="15"/>
      <c r="G24" s="15"/>
      <c r="H24" s="16">
        <f>ROUND(SUM(H8:H12)+SUM(H15:H18)+SUM(H22:H23),5)</f>
        <v>28812</v>
      </c>
      <c r="I24" s="16">
        <f>ROUND(SUM(I8:I12)+SUM(I15:I18)+SUM(I22:I23),5)</f>
        <v>44486</v>
      </c>
      <c r="J24" s="17">
        <f>ROUND(IF(I24=0, IF(H24=0, 0, 1), H24/I24),5)</f>
        <v>0.64766000000000001</v>
      </c>
      <c r="K24" s="18"/>
    </row>
    <row r="25" spans="1:11" ht="28.9" customHeight="1" x14ac:dyDescent="0.25">
      <c r="A25" s="15"/>
      <c r="B25" s="15"/>
      <c r="C25" s="15"/>
      <c r="D25" s="15" t="s">
        <v>27</v>
      </c>
      <c r="E25" s="15"/>
      <c r="F25" s="15"/>
      <c r="G25" s="15"/>
      <c r="H25" s="16">
        <f>ROUND(H7+H24,5)</f>
        <v>28812</v>
      </c>
      <c r="I25" s="16">
        <f>ROUND(I7+I24,5)</f>
        <v>44486</v>
      </c>
      <c r="J25" s="17">
        <f>ROUND(IF(I25=0, IF(H25=0, 0, 1), H25/I25),5)</f>
        <v>0.64766000000000001</v>
      </c>
      <c r="K25" s="18"/>
    </row>
    <row r="26" spans="1:11" ht="28.9" customHeight="1" x14ac:dyDescent="0.25">
      <c r="A26" s="15"/>
      <c r="B26" s="15"/>
      <c r="C26" s="15" t="s">
        <v>28</v>
      </c>
      <c r="D26" s="15"/>
      <c r="E26" s="15"/>
      <c r="F26" s="15"/>
      <c r="G26" s="15"/>
      <c r="H26" s="16">
        <f>H25</f>
        <v>28812</v>
      </c>
      <c r="I26" s="16">
        <f>I25</f>
        <v>44486</v>
      </c>
      <c r="J26" s="17">
        <f>ROUND(IF(I26=0, IF(H26=0, 0, 1), H26/I26),5)</f>
        <v>0.64766000000000001</v>
      </c>
      <c r="K26" s="18"/>
    </row>
    <row r="27" spans="1:11" ht="28.9" customHeight="1" x14ac:dyDescent="0.25">
      <c r="A27" s="15"/>
      <c r="B27" s="15"/>
      <c r="C27" s="15"/>
      <c r="D27" s="15" t="s">
        <v>29</v>
      </c>
      <c r="E27" s="15"/>
      <c r="F27" s="15"/>
      <c r="G27" s="15"/>
      <c r="H27" s="16"/>
      <c r="I27" s="16"/>
      <c r="J27" s="17"/>
      <c r="K27" s="18"/>
    </row>
    <row r="28" spans="1:11" x14ac:dyDescent="0.25">
      <c r="A28" s="15"/>
      <c r="B28" s="15"/>
      <c r="C28" s="15"/>
      <c r="D28" s="15"/>
      <c r="E28" s="15" t="s">
        <v>30</v>
      </c>
      <c r="F28" s="15"/>
      <c r="G28" s="15"/>
      <c r="H28" s="16"/>
      <c r="I28" s="16"/>
      <c r="J28" s="17"/>
      <c r="K28" s="18"/>
    </row>
    <row r="29" spans="1:11" x14ac:dyDescent="0.25">
      <c r="A29" s="15"/>
      <c r="B29" s="15"/>
      <c r="C29" s="15"/>
      <c r="D29" s="15"/>
      <c r="E29" s="15"/>
      <c r="F29" s="15" t="s">
        <v>31</v>
      </c>
      <c r="G29" s="15"/>
      <c r="H29" s="16"/>
      <c r="I29" s="16"/>
      <c r="J29" s="17"/>
      <c r="K29" s="18"/>
    </row>
    <row r="30" spans="1:11" x14ac:dyDescent="0.25">
      <c r="A30" s="15"/>
      <c r="B30" s="15"/>
      <c r="C30" s="15"/>
      <c r="D30" s="15"/>
      <c r="E30" s="15"/>
      <c r="F30" s="15"/>
      <c r="G30" s="15" t="s">
        <v>32</v>
      </c>
      <c r="H30" s="16">
        <v>1029</v>
      </c>
      <c r="I30" s="16">
        <v>1950</v>
      </c>
      <c r="J30" s="17">
        <f t="shared" ref="J30:J35" si="0">ROUND(IF(I30=0, IF(H30=0, 0, 1), H30/I30),5)</f>
        <v>0.52768999999999999</v>
      </c>
      <c r="K30" s="18"/>
    </row>
    <row r="31" spans="1:11" x14ac:dyDescent="0.25">
      <c r="A31" s="15"/>
      <c r="B31" s="15"/>
      <c r="C31" s="15"/>
      <c r="D31" s="15"/>
      <c r="E31" s="15"/>
      <c r="F31" s="15"/>
      <c r="G31" s="15" t="s">
        <v>33</v>
      </c>
      <c r="H31" s="16">
        <v>300</v>
      </c>
      <c r="I31" s="16">
        <v>350</v>
      </c>
      <c r="J31" s="17">
        <f t="shared" si="0"/>
        <v>0.85714000000000001</v>
      </c>
      <c r="K31" s="18"/>
    </row>
    <row r="32" spans="1:11" x14ac:dyDescent="0.25">
      <c r="A32" s="15"/>
      <c r="B32" s="15"/>
      <c r="C32" s="15"/>
      <c r="D32" s="15"/>
      <c r="E32" s="15"/>
      <c r="F32" s="15"/>
      <c r="G32" s="15" t="s">
        <v>34</v>
      </c>
      <c r="H32" s="16">
        <v>0</v>
      </c>
      <c r="I32" s="16">
        <v>325</v>
      </c>
      <c r="J32" s="17">
        <f t="shared" si="0"/>
        <v>0</v>
      </c>
      <c r="K32" s="18"/>
    </row>
    <row r="33" spans="1:11" x14ac:dyDescent="0.25">
      <c r="A33" s="15"/>
      <c r="B33" s="15"/>
      <c r="C33" s="15"/>
      <c r="D33" s="15"/>
      <c r="E33" s="15"/>
      <c r="F33" s="15"/>
      <c r="G33" s="15" t="s">
        <v>35</v>
      </c>
      <c r="H33" s="16">
        <v>0</v>
      </c>
      <c r="I33" s="16">
        <v>300</v>
      </c>
      <c r="J33" s="17">
        <f t="shared" si="0"/>
        <v>0</v>
      </c>
      <c r="K33" s="18"/>
    </row>
    <row r="34" spans="1:11" x14ac:dyDescent="0.25">
      <c r="A34" s="15"/>
      <c r="B34" s="15"/>
      <c r="C34" s="15"/>
      <c r="D34" s="15"/>
      <c r="E34" s="15"/>
      <c r="F34" s="15"/>
      <c r="G34" s="15" t="s">
        <v>36</v>
      </c>
      <c r="H34" s="16">
        <v>0</v>
      </c>
      <c r="I34" s="16">
        <v>325</v>
      </c>
      <c r="J34" s="17">
        <f t="shared" si="0"/>
        <v>0</v>
      </c>
      <c r="K34" s="18"/>
    </row>
    <row r="35" spans="1:11" x14ac:dyDescent="0.25">
      <c r="A35" s="15"/>
      <c r="B35" s="15"/>
      <c r="C35" s="15"/>
      <c r="D35" s="15"/>
      <c r="E35" s="15"/>
      <c r="F35" s="15" t="s">
        <v>37</v>
      </c>
      <c r="G35" s="15"/>
      <c r="H35" s="16">
        <f>ROUND(SUM(H29:H34),5)</f>
        <v>1329</v>
      </c>
      <c r="I35" s="16">
        <f>ROUND(SUM(I29:I34),5)</f>
        <v>3250</v>
      </c>
      <c r="J35" s="17">
        <f t="shared" si="0"/>
        <v>0.40892000000000001</v>
      </c>
      <c r="K35" s="18"/>
    </row>
    <row r="36" spans="1:11" ht="28.9" customHeight="1" x14ac:dyDescent="0.25">
      <c r="A36" s="15"/>
      <c r="B36" s="15"/>
      <c r="C36" s="15"/>
      <c r="D36" s="15"/>
      <c r="E36" s="15"/>
      <c r="F36" s="15" t="s">
        <v>38</v>
      </c>
      <c r="G36" s="15"/>
      <c r="H36" s="16"/>
      <c r="I36" s="16"/>
      <c r="J36" s="17"/>
      <c r="K36" s="18"/>
    </row>
    <row r="37" spans="1:11" x14ac:dyDescent="0.25">
      <c r="A37" s="15"/>
      <c r="B37" s="15"/>
      <c r="C37" s="15"/>
      <c r="D37" s="15"/>
      <c r="E37" s="15"/>
      <c r="F37" s="15"/>
      <c r="G37" s="15" t="s">
        <v>39</v>
      </c>
      <c r="H37" s="16">
        <v>15338</v>
      </c>
      <c r="I37" s="16">
        <v>6200</v>
      </c>
      <c r="J37" s="17">
        <f t="shared" ref="J37:J57" si="1">ROUND(IF(I37=0, IF(H37=0, 0, 1), H37/I37),5)</f>
        <v>2.4738699999999998</v>
      </c>
      <c r="K37" s="18"/>
    </row>
    <row r="38" spans="1:11" x14ac:dyDescent="0.25">
      <c r="A38" s="15"/>
      <c r="B38" s="15"/>
      <c r="C38" s="15"/>
      <c r="D38" s="15"/>
      <c r="E38" s="15"/>
      <c r="F38" s="15"/>
      <c r="G38" s="15" t="s">
        <v>40</v>
      </c>
      <c r="H38" s="16">
        <v>0</v>
      </c>
      <c r="I38" s="16">
        <v>6000</v>
      </c>
      <c r="J38" s="17">
        <f t="shared" si="1"/>
        <v>0</v>
      </c>
      <c r="K38" s="18"/>
    </row>
    <row r="39" spans="1:11" x14ac:dyDescent="0.25">
      <c r="A39" s="15"/>
      <c r="B39" s="15"/>
      <c r="C39" s="15"/>
      <c r="D39" s="15"/>
      <c r="E39" s="15"/>
      <c r="F39" s="15"/>
      <c r="G39" s="15" t="s">
        <v>41</v>
      </c>
      <c r="H39" s="16">
        <v>0</v>
      </c>
      <c r="I39" s="16">
        <v>3000</v>
      </c>
      <c r="J39" s="17">
        <f t="shared" si="1"/>
        <v>0</v>
      </c>
      <c r="K39" s="18"/>
    </row>
    <row r="40" spans="1:11" x14ac:dyDescent="0.25">
      <c r="A40" s="15"/>
      <c r="B40" s="15"/>
      <c r="C40" s="15"/>
      <c r="D40" s="15"/>
      <c r="E40" s="15"/>
      <c r="F40" s="15"/>
      <c r="G40" s="15" t="s">
        <v>42</v>
      </c>
      <c r="H40" s="16">
        <v>2757</v>
      </c>
      <c r="I40" s="16">
        <v>4600</v>
      </c>
      <c r="J40" s="17">
        <f t="shared" si="1"/>
        <v>0.59935000000000005</v>
      </c>
      <c r="K40" s="18"/>
    </row>
    <row r="41" spans="1:11" x14ac:dyDescent="0.25">
      <c r="A41" s="15"/>
      <c r="B41" s="15"/>
      <c r="C41" s="15"/>
      <c r="D41" s="15"/>
      <c r="E41" s="15"/>
      <c r="F41" s="15"/>
      <c r="G41" s="15" t="s">
        <v>43</v>
      </c>
      <c r="H41" s="16">
        <v>0</v>
      </c>
      <c r="I41" s="16">
        <v>2800</v>
      </c>
      <c r="J41" s="17">
        <f t="shared" si="1"/>
        <v>0</v>
      </c>
      <c r="K41" s="18"/>
    </row>
    <row r="42" spans="1:11" x14ac:dyDescent="0.25">
      <c r="A42" s="15"/>
      <c r="B42" s="15"/>
      <c r="C42" s="15"/>
      <c r="D42" s="15"/>
      <c r="E42" s="15"/>
      <c r="F42" s="15" t="s">
        <v>44</v>
      </c>
      <c r="G42" s="15"/>
      <c r="H42" s="16">
        <f>ROUND(SUM(H36:H41),5)</f>
        <v>18095</v>
      </c>
      <c r="I42" s="16">
        <f>ROUND(SUM(I36:I41),5)</f>
        <v>22600</v>
      </c>
      <c r="J42" s="17">
        <f t="shared" si="1"/>
        <v>0.80066000000000004</v>
      </c>
      <c r="K42" s="18"/>
    </row>
    <row r="43" spans="1:11" ht="28.9" customHeight="1" x14ac:dyDescent="0.25">
      <c r="A43" s="15"/>
      <c r="B43" s="15"/>
      <c r="C43" s="15"/>
      <c r="D43" s="15"/>
      <c r="E43" s="15"/>
      <c r="F43" s="15" t="s">
        <v>45</v>
      </c>
      <c r="G43" s="15"/>
      <c r="H43" s="16">
        <v>1320</v>
      </c>
      <c r="I43" s="16">
        <v>2225</v>
      </c>
      <c r="J43" s="17">
        <f t="shared" si="1"/>
        <v>0.59326000000000001</v>
      </c>
      <c r="K43" s="18"/>
    </row>
    <row r="44" spans="1:11" x14ac:dyDescent="0.25">
      <c r="A44" s="15"/>
      <c r="B44" s="15"/>
      <c r="C44" s="15"/>
      <c r="D44" s="15"/>
      <c r="E44" s="15"/>
      <c r="F44" s="15" t="s">
        <v>46</v>
      </c>
      <c r="G44" s="15"/>
      <c r="H44" s="16">
        <v>280</v>
      </c>
      <c r="I44" s="16">
        <v>350</v>
      </c>
      <c r="J44" s="17">
        <f t="shared" si="1"/>
        <v>0.8</v>
      </c>
      <c r="K44" s="18"/>
    </row>
    <row r="45" spans="1:11" x14ac:dyDescent="0.25">
      <c r="A45" s="15"/>
      <c r="B45" s="15"/>
      <c r="C45" s="15"/>
      <c r="D45" s="15"/>
      <c r="E45" s="15"/>
      <c r="F45" s="15" t="s">
        <v>47</v>
      </c>
      <c r="G45" s="15"/>
      <c r="H45" s="16">
        <v>0</v>
      </c>
      <c r="I45" s="16">
        <v>750</v>
      </c>
      <c r="J45" s="17">
        <f t="shared" si="1"/>
        <v>0</v>
      </c>
      <c r="K45" s="18"/>
    </row>
    <row r="46" spans="1:11" x14ac:dyDescent="0.25">
      <c r="A46" s="15"/>
      <c r="B46" s="15"/>
      <c r="C46" s="15"/>
      <c r="D46" s="15"/>
      <c r="E46" s="15"/>
      <c r="F46" s="15" t="s">
        <v>48</v>
      </c>
      <c r="G46" s="15"/>
      <c r="H46" s="16">
        <v>263.45999999999998</v>
      </c>
      <c r="I46" s="16">
        <v>150</v>
      </c>
      <c r="J46" s="17">
        <f t="shared" si="1"/>
        <v>1.7564</v>
      </c>
      <c r="K46" s="18"/>
    </row>
    <row r="47" spans="1:11" x14ac:dyDescent="0.25">
      <c r="A47" s="15"/>
      <c r="B47" s="15"/>
      <c r="C47" s="15"/>
      <c r="D47" s="15"/>
      <c r="E47" s="15"/>
      <c r="F47" s="15" t="s">
        <v>49</v>
      </c>
      <c r="G47" s="15"/>
      <c r="H47" s="16">
        <v>580.91999999999996</v>
      </c>
      <c r="I47" s="16">
        <v>1000</v>
      </c>
      <c r="J47" s="17">
        <f t="shared" si="1"/>
        <v>0.58091999999999999</v>
      </c>
      <c r="K47" s="18"/>
    </row>
    <row r="48" spans="1:11" x14ac:dyDescent="0.25">
      <c r="A48" s="15"/>
      <c r="B48" s="15"/>
      <c r="C48" s="15"/>
      <c r="D48" s="15"/>
      <c r="E48" s="15"/>
      <c r="F48" s="15" t="s">
        <v>50</v>
      </c>
      <c r="G48" s="15"/>
      <c r="H48" s="16">
        <v>200</v>
      </c>
      <c r="I48" s="16">
        <v>250</v>
      </c>
      <c r="J48" s="17">
        <f t="shared" si="1"/>
        <v>0.8</v>
      </c>
      <c r="K48" s="18"/>
    </row>
    <row r="49" spans="1:11" x14ac:dyDescent="0.25">
      <c r="A49" s="15"/>
      <c r="B49" s="15"/>
      <c r="C49" s="15"/>
      <c r="D49" s="15"/>
      <c r="E49" s="15"/>
      <c r="F49" s="15" t="s">
        <v>51</v>
      </c>
      <c r="G49" s="15"/>
      <c r="H49" s="16">
        <v>148.75</v>
      </c>
      <c r="I49" s="16">
        <v>25</v>
      </c>
      <c r="J49" s="17">
        <f t="shared" si="1"/>
        <v>5.95</v>
      </c>
      <c r="K49" s="18"/>
    </row>
    <row r="50" spans="1:11" x14ac:dyDescent="0.25">
      <c r="A50" s="15"/>
      <c r="B50" s="15"/>
      <c r="C50" s="15"/>
      <c r="D50" s="15"/>
      <c r="E50" s="15"/>
      <c r="F50" s="15" t="s">
        <v>52</v>
      </c>
      <c r="G50" s="15"/>
      <c r="H50" s="16">
        <v>0</v>
      </c>
      <c r="I50" s="16">
        <v>200</v>
      </c>
      <c r="J50" s="17">
        <f t="shared" si="1"/>
        <v>0</v>
      </c>
      <c r="K50" s="18"/>
    </row>
    <row r="51" spans="1:11" x14ac:dyDescent="0.25">
      <c r="A51" s="15"/>
      <c r="B51" s="15"/>
      <c r="C51" s="15"/>
      <c r="D51" s="15"/>
      <c r="E51" s="15"/>
      <c r="F51" s="15" t="s">
        <v>53</v>
      </c>
      <c r="G51" s="15"/>
      <c r="H51" s="16">
        <v>0</v>
      </c>
      <c r="I51" s="16">
        <v>500</v>
      </c>
      <c r="J51" s="17">
        <f t="shared" si="1"/>
        <v>0</v>
      </c>
      <c r="K51" s="18"/>
    </row>
    <row r="52" spans="1:11" x14ac:dyDescent="0.25">
      <c r="A52" s="15"/>
      <c r="B52" s="15"/>
      <c r="C52" s="15"/>
      <c r="D52" s="15"/>
      <c r="E52" s="15"/>
      <c r="F52" s="15" t="s">
        <v>54</v>
      </c>
      <c r="G52" s="15"/>
      <c r="H52" s="16">
        <v>0</v>
      </c>
      <c r="I52" s="16">
        <v>200</v>
      </c>
      <c r="J52" s="17">
        <f t="shared" si="1"/>
        <v>0</v>
      </c>
      <c r="K52" s="18"/>
    </row>
    <row r="53" spans="1:11" x14ac:dyDescent="0.25">
      <c r="A53" s="15"/>
      <c r="B53" s="15"/>
      <c r="C53" s="15"/>
      <c r="D53" s="15"/>
      <c r="E53" s="15"/>
      <c r="F53" s="15" t="s">
        <v>55</v>
      </c>
      <c r="G53" s="15"/>
      <c r="H53" s="16">
        <v>0</v>
      </c>
      <c r="I53" s="16">
        <v>25</v>
      </c>
      <c r="J53" s="17">
        <f t="shared" si="1"/>
        <v>0</v>
      </c>
      <c r="K53" s="18"/>
    </row>
    <row r="54" spans="1:11" x14ac:dyDescent="0.25">
      <c r="A54" s="15"/>
      <c r="B54" s="15"/>
      <c r="C54" s="15"/>
      <c r="D54" s="15"/>
      <c r="E54" s="15"/>
      <c r="F54" s="15" t="s">
        <v>56</v>
      </c>
      <c r="G54" s="15"/>
      <c r="H54" s="16">
        <v>0</v>
      </c>
      <c r="I54" s="16">
        <v>250</v>
      </c>
      <c r="J54" s="17">
        <f t="shared" si="1"/>
        <v>0</v>
      </c>
      <c r="K54" s="18"/>
    </row>
    <row r="55" spans="1:11" x14ac:dyDescent="0.25">
      <c r="A55" s="15"/>
      <c r="B55" s="15"/>
      <c r="C55" s="15"/>
      <c r="D55" s="15"/>
      <c r="E55" s="15"/>
      <c r="F55" s="15" t="s">
        <v>57</v>
      </c>
      <c r="G55" s="15"/>
      <c r="H55" s="16">
        <v>249.79</v>
      </c>
      <c r="I55" s="16">
        <v>300</v>
      </c>
      <c r="J55" s="17">
        <f t="shared" si="1"/>
        <v>0.83262999999999998</v>
      </c>
      <c r="K55" s="18"/>
    </row>
    <row r="56" spans="1:11" x14ac:dyDescent="0.25">
      <c r="A56" s="15"/>
      <c r="B56" s="15"/>
      <c r="C56" s="15"/>
      <c r="D56" s="15"/>
      <c r="E56" s="15"/>
      <c r="F56" s="15" t="s">
        <v>58</v>
      </c>
      <c r="G56" s="15"/>
      <c r="H56" s="16">
        <v>0</v>
      </c>
      <c r="I56" s="16">
        <v>100</v>
      </c>
      <c r="J56" s="17">
        <f t="shared" si="1"/>
        <v>0</v>
      </c>
      <c r="K56" s="18"/>
    </row>
    <row r="57" spans="1:11" x14ac:dyDescent="0.25">
      <c r="A57" s="15"/>
      <c r="B57" s="15"/>
      <c r="C57" s="15"/>
      <c r="D57" s="15"/>
      <c r="E57" s="15"/>
      <c r="F57" s="15" t="s">
        <v>59</v>
      </c>
      <c r="G57" s="15"/>
      <c r="H57" s="16">
        <v>74.63</v>
      </c>
      <c r="I57" s="16">
        <v>500</v>
      </c>
      <c r="J57" s="17">
        <f t="shared" si="1"/>
        <v>0.14926</v>
      </c>
      <c r="K57" s="18"/>
    </row>
    <row r="58" spans="1:11" x14ac:dyDescent="0.25">
      <c r="A58" s="15"/>
      <c r="B58" s="15"/>
      <c r="C58" s="15"/>
      <c r="D58" s="15"/>
      <c r="E58" s="15"/>
      <c r="F58" s="15" t="s">
        <v>60</v>
      </c>
      <c r="G58" s="15"/>
      <c r="H58" s="16"/>
      <c r="I58" s="16"/>
      <c r="J58" s="17"/>
      <c r="K58" s="18"/>
    </row>
    <row r="59" spans="1:11" x14ac:dyDescent="0.25">
      <c r="A59" s="15"/>
      <c r="B59" s="15"/>
      <c r="C59" s="15"/>
      <c r="D59" s="15"/>
      <c r="E59" s="15"/>
      <c r="F59" s="15"/>
      <c r="G59" s="15" t="s">
        <v>61</v>
      </c>
      <c r="H59" s="16">
        <v>600</v>
      </c>
      <c r="I59" s="16"/>
      <c r="J59" s="17"/>
      <c r="K59" s="18"/>
    </row>
    <row r="60" spans="1:11" x14ac:dyDescent="0.25">
      <c r="A60" s="15"/>
      <c r="B60" s="15"/>
      <c r="C60" s="15"/>
      <c r="D60" s="15"/>
      <c r="E60" s="15"/>
      <c r="F60" s="15" t="s">
        <v>62</v>
      </c>
      <c r="G60" s="15"/>
      <c r="H60" s="16">
        <f>ROUND(SUM(H58:H59),5)</f>
        <v>600</v>
      </c>
      <c r="I60" s="16"/>
      <c r="J60" s="17"/>
      <c r="K60" s="18"/>
    </row>
    <row r="61" spans="1:11" ht="28.9" customHeight="1" x14ac:dyDescent="0.25">
      <c r="A61" s="15"/>
      <c r="B61" s="15"/>
      <c r="C61" s="15"/>
      <c r="D61" s="15"/>
      <c r="E61" s="15"/>
      <c r="F61" s="15" t="s">
        <v>63</v>
      </c>
      <c r="G61" s="15"/>
      <c r="H61" s="16"/>
      <c r="I61" s="16"/>
      <c r="J61" s="17"/>
      <c r="K61" s="18"/>
    </row>
    <row r="62" spans="1:11" x14ac:dyDescent="0.25">
      <c r="A62" s="15"/>
      <c r="B62" s="15"/>
      <c r="C62" s="15"/>
      <c r="D62" s="15"/>
      <c r="E62" s="15"/>
      <c r="F62" s="15"/>
      <c r="G62" s="15" t="s">
        <v>64</v>
      </c>
      <c r="H62" s="16">
        <v>600</v>
      </c>
      <c r="I62" s="16">
        <v>600</v>
      </c>
      <c r="J62" s="17">
        <f>ROUND(IF(I62=0, IF(H62=0, 0, 1), H62/I62),5)</f>
        <v>1</v>
      </c>
      <c r="K62" s="18"/>
    </row>
    <row r="63" spans="1:11" x14ac:dyDescent="0.25">
      <c r="A63" s="15"/>
      <c r="B63" s="15"/>
      <c r="C63" s="15"/>
      <c r="D63" s="15"/>
      <c r="E63" s="15"/>
      <c r="F63" s="15"/>
      <c r="G63" s="15" t="s">
        <v>65</v>
      </c>
      <c r="H63" s="16">
        <v>0</v>
      </c>
      <c r="I63" s="16">
        <v>500</v>
      </c>
      <c r="J63" s="17">
        <f>ROUND(IF(I63=0, IF(H63=0, 0, 1), H63/I63),5)</f>
        <v>0</v>
      </c>
      <c r="K63" s="18"/>
    </row>
    <row r="64" spans="1:11" x14ac:dyDescent="0.25">
      <c r="A64" s="15"/>
      <c r="B64" s="15"/>
      <c r="C64" s="15"/>
      <c r="D64" s="15"/>
      <c r="E64" s="15"/>
      <c r="F64" s="15"/>
      <c r="G64" s="15" t="s">
        <v>66</v>
      </c>
      <c r="H64" s="16">
        <v>0</v>
      </c>
      <c r="I64" s="16">
        <v>25</v>
      </c>
      <c r="J64" s="17">
        <f>ROUND(IF(I64=0, IF(H64=0, 0, 1), H64/I64),5)</f>
        <v>0</v>
      </c>
      <c r="K64" s="18"/>
    </row>
    <row r="65" spans="1:11" x14ac:dyDescent="0.25">
      <c r="A65" s="15"/>
      <c r="B65" s="15"/>
      <c r="C65" s="15"/>
      <c r="D65" s="15"/>
      <c r="E65" s="15"/>
      <c r="F65" s="15"/>
      <c r="G65" s="15" t="s">
        <v>67</v>
      </c>
      <c r="H65" s="16">
        <v>0</v>
      </c>
      <c r="I65" s="16">
        <v>25</v>
      </c>
      <c r="J65" s="17">
        <f>ROUND(IF(I65=0, IF(H65=0, 0, 1), H65/I65),5)</f>
        <v>0</v>
      </c>
      <c r="K65" s="18"/>
    </row>
    <row r="66" spans="1:11" x14ac:dyDescent="0.25">
      <c r="A66" s="15"/>
      <c r="B66" s="15"/>
      <c r="C66" s="15"/>
      <c r="D66" s="15"/>
      <c r="E66" s="15"/>
      <c r="F66" s="15" t="s">
        <v>68</v>
      </c>
      <c r="G66" s="15"/>
      <c r="H66" s="16">
        <f>ROUND(SUM(H61:H65),5)</f>
        <v>600</v>
      </c>
      <c r="I66" s="16">
        <f>ROUND(SUM(I61:I65),5)</f>
        <v>1150</v>
      </c>
      <c r="J66" s="17">
        <f>ROUND(IF(I66=0, IF(H66=0, 0, 1), H66/I66),5)</f>
        <v>0.52173999999999998</v>
      </c>
      <c r="K66" s="18"/>
    </row>
    <row r="67" spans="1:11" ht="28.9" customHeight="1" x14ac:dyDescent="0.25">
      <c r="A67" s="15"/>
      <c r="B67" s="15"/>
      <c r="C67" s="15"/>
      <c r="D67" s="15"/>
      <c r="E67" s="15"/>
      <c r="F67" s="15" t="s">
        <v>69</v>
      </c>
      <c r="G67" s="15"/>
      <c r="H67" s="16"/>
      <c r="I67" s="16"/>
      <c r="J67" s="17"/>
      <c r="K67" s="18"/>
    </row>
    <row r="68" spans="1:11" x14ac:dyDescent="0.25">
      <c r="A68" s="15"/>
      <c r="B68" s="15"/>
      <c r="C68" s="15"/>
      <c r="D68" s="15"/>
      <c r="E68" s="15"/>
      <c r="F68" s="15"/>
      <c r="G68" s="15" t="s">
        <v>70</v>
      </c>
      <c r="H68" s="16">
        <v>3100</v>
      </c>
      <c r="I68" s="16">
        <v>3500</v>
      </c>
      <c r="J68" s="17">
        <f>ROUND(IF(I68=0, IF(H68=0, 0, 1), H68/I68),5)</f>
        <v>0.88571</v>
      </c>
      <c r="K68" s="18"/>
    </row>
    <row r="69" spans="1:11" x14ac:dyDescent="0.25">
      <c r="A69" s="15"/>
      <c r="B69" s="15"/>
      <c r="C69" s="15"/>
      <c r="D69" s="15"/>
      <c r="E69" s="15"/>
      <c r="F69" s="15" t="s">
        <v>71</v>
      </c>
      <c r="G69" s="15"/>
      <c r="H69" s="16">
        <f>ROUND(SUM(H67:H68),5)</f>
        <v>3100</v>
      </c>
      <c r="I69" s="16">
        <f>ROUND(SUM(I67:I68),5)</f>
        <v>3500</v>
      </c>
      <c r="J69" s="17">
        <f>ROUND(IF(I69=0, IF(H69=0, 0, 1), H69/I69),5)</f>
        <v>0.88571</v>
      </c>
      <c r="K69" s="18"/>
    </row>
    <row r="70" spans="1:11" ht="28.9" customHeight="1" x14ac:dyDescent="0.25">
      <c r="A70" s="15"/>
      <c r="B70" s="15"/>
      <c r="C70" s="15"/>
      <c r="D70" s="15"/>
      <c r="E70" s="15"/>
      <c r="F70" s="15" t="s">
        <v>72</v>
      </c>
      <c r="G70" s="15"/>
      <c r="H70" s="16"/>
      <c r="I70" s="16"/>
      <c r="J70" s="17"/>
      <c r="K70" s="18"/>
    </row>
    <row r="71" spans="1:11" x14ac:dyDescent="0.25">
      <c r="A71" s="15"/>
      <c r="B71" s="15"/>
      <c r="C71" s="15"/>
      <c r="D71" s="15"/>
      <c r="E71" s="15"/>
      <c r="F71" s="15"/>
      <c r="G71" s="15" t="s">
        <v>73</v>
      </c>
      <c r="H71" s="16">
        <v>250</v>
      </c>
      <c r="I71" s="16">
        <v>500</v>
      </c>
      <c r="J71" s="17">
        <f t="shared" ref="J71:J80" si="2">ROUND(IF(I71=0, IF(H71=0, 0, 1), H71/I71),5)</f>
        <v>0.5</v>
      </c>
      <c r="K71" s="18"/>
    </row>
    <row r="72" spans="1:11" x14ac:dyDescent="0.25">
      <c r="A72" s="15"/>
      <c r="B72" s="15"/>
      <c r="C72" s="15"/>
      <c r="D72" s="15"/>
      <c r="E72" s="15"/>
      <c r="F72" s="15"/>
      <c r="G72" s="15" t="s">
        <v>74</v>
      </c>
      <c r="H72" s="16">
        <v>0</v>
      </c>
      <c r="I72" s="16">
        <v>100</v>
      </c>
      <c r="J72" s="17">
        <f t="shared" si="2"/>
        <v>0</v>
      </c>
      <c r="K72" s="18"/>
    </row>
    <row r="73" spans="1:11" x14ac:dyDescent="0.25">
      <c r="A73" s="15"/>
      <c r="B73" s="15"/>
      <c r="C73" s="15"/>
      <c r="D73" s="15"/>
      <c r="E73" s="15"/>
      <c r="F73" s="15"/>
      <c r="G73" s="15" t="s">
        <v>75</v>
      </c>
      <c r="H73" s="16">
        <v>0</v>
      </c>
      <c r="I73" s="16">
        <v>25</v>
      </c>
      <c r="J73" s="17">
        <f t="shared" si="2"/>
        <v>0</v>
      </c>
      <c r="K73" s="18"/>
    </row>
    <row r="74" spans="1:11" x14ac:dyDescent="0.25">
      <c r="A74" s="15"/>
      <c r="B74" s="15"/>
      <c r="C74" s="15"/>
      <c r="D74" s="15"/>
      <c r="E74" s="15"/>
      <c r="F74" s="15" t="s">
        <v>76</v>
      </c>
      <c r="G74" s="15"/>
      <c r="H74" s="16">
        <f>ROUND(SUM(H70:H73),5)</f>
        <v>250</v>
      </c>
      <c r="I74" s="16">
        <f>ROUND(SUM(I70:I73),5)</f>
        <v>625</v>
      </c>
      <c r="J74" s="17">
        <f t="shared" si="2"/>
        <v>0.4</v>
      </c>
      <c r="K74" s="18"/>
    </row>
    <row r="75" spans="1:11" ht="28.9" customHeight="1" x14ac:dyDescent="0.25">
      <c r="A75" s="15"/>
      <c r="B75" s="15"/>
      <c r="C75" s="15"/>
      <c r="D75" s="15"/>
      <c r="E75" s="15"/>
      <c r="F75" s="15" t="s">
        <v>77</v>
      </c>
      <c r="G75" s="15"/>
      <c r="H75" s="16">
        <v>0</v>
      </c>
      <c r="I75" s="16">
        <v>150</v>
      </c>
      <c r="J75" s="17">
        <f t="shared" si="2"/>
        <v>0</v>
      </c>
      <c r="K75" s="18"/>
    </row>
    <row r="76" spans="1:11" x14ac:dyDescent="0.25">
      <c r="A76" s="15"/>
      <c r="B76" s="15"/>
      <c r="C76" s="15"/>
      <c r="D76" s="15"/>
      <c r="E76" s="15"/>
      <c r="F76" s="15" t="s">
        <v>78</v>
      </c>
      <c r="G76" s="15"/>
      <c r="H76" s="16">
        <v>344</v>
      </c>
      <c r="I76" s="16">
        <v>800</v>
      </c>
      <c r="J76" s="17">
        <f t="shared" si="2"/>
        <v>0.43</v>
      </c>
      <c r="K76" s="18"/>
    </row>
    <row r="77" spans="1:11" x14ac:dyDescent="0.25">
      <c r="A77" s="15"/>
      <c r="B77" s="15"/>
      <c r="C77" s="15"/>
      <c r="D77" s="15"/>
      <c r="E77" s="15" t="s">
        <v>79</v>
      </c>
      <c r="F77" s="15"/>
      <c r="G77" s="15"/>
      <c r="H77" s="16">
        <f>ROUND(H28+H35+SUM(H42:H57)+H60+H66+H69+SUM(H74:H76),5)</f>
        <v>27435.55</v>
      </c>
      <c r="I77" s="16">
        <f>ROUND(I28+I35+SUM(I42:I57)+I60+I66+I69+SUM(I74:I76),5)</f>
        <v>38900</v>
      </c>
      <c r="J77" s="17">
        <f t="shared" si="2"/>
        <v>0.70528000000000002</v>
      </c>
      <c r="K77" s="18"/>
    </row>
    <row r="78" spans="1:11" ht="28.9" customHeight="1" x14ac:dyDescent="0.25">
      <c r="A78" s="15"/>
      <c r="B78" s="15"/>
      <c r="C78" s="15"/>
      <c r="D78" s="15" t="s">
        <v>80</v>
      </c>
      <c r="E78" s="15"/>
      <c r="F78" s="15"/>
      <c r="G78" s="15"/>
      <c r="H78" s="16">
        <f>ROUND(H27+H77,5)</f>
        <v>27435.55</v>
      </c>
      <c r="I78" s="16">
        <f>ROUND(I27+I77,5)</f>
        <v>38900</v>
      </c>
      <c r="J78" s="17">
        <f t="shared" si="2"/>
        <v>0.70528000000000002</v>
      </c>
      <c r="K78" s="18"/>
    </row>
    <row r="79" spans="1:11" ht="28.9" customHeight="1" x14ac:dyDescent="0.25">
      <c r="A79" s="15"/>
      <c r="B79" s="15" t="s">
        <v>81</v>
      </c>
      <c r="C79" s="15"/>
      <c r="D79" s="15"/>
      <c r="E79" s="15"/>
      <c r="F79" s="15"/>
      <c r="G79" s="15"/>
      <c r="H79" s="16">
        <f>ROUND(H6+H26-H78,5)</f>
        <v>1376.45</v>
      </c>
      <c r="I79" s="16">
        <f>ROUND(I6+I26-I78,5)</f>
        <v>5586</v>
      </c>
      <c r="J79" s="17">
        <f t="shared" si="2"/>
        <v>0.24640999999999999</v>
      </c>
      <c r="K79" s="18"/>
    </row>
    <row r="80" spans="1:11" s="7" customFormat="1" ht="28.9" customHeight="1" x14ac:dyDescent="0.2">
      <c r="A80" s="15" t="s">
        <v>82</v>
      </c>
      <c r="B80" s="15"/>
      <c r="C80" s="15"/>
      <c r="D80" s="15"/>
      <c r="E80" s="15"/>
      <c r="F80" s="15"/>
      <c r="G80" s="15"/>
      <c r="H80" s="19">
        <f>H79</f>
        <v>1376.45</v>
      </c>
      <c r="I80" s="19">
        <f>I79</f>
        <v>5586</v>
      </c>
      <c r="J80" s="20">
        <f t="shared" si="2"/>
        <v>0.24640999999999999</v>
      </c>
      <c r="K80" s="21"/>
    </row>
  </sheetData>
  <pageMargins left="0.7" right="0.7" top="0.75" bottom="0.75" header="0.1" footer="0.3"/>
  <pageSetup orientation="portrait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Payne</dc:creator>
  <cp:lastModifiedBy>Editor</cp:lastModifiedBy>
  <cp:lastPrinted>2019-04-18T18:05:19Z</cp:lastPrinted>
  <dcterms:created xsi:type="dcterms:W3CDTF">2019-04-18T18:02:46Z</dcterms:created>
  <dcterms:modified xsi:type="dcterms:W3CDTF">2019-04-24T23:54:08Z</dcterms:modified>
</cp:coreProperties>
</file>